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1"/>
  </bookViews>
  <sheets>
    <sheet name="Planilha" sheetId="1" r:id="rId1"/>
    <sheet name="Cronogram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<sst xmlns="http://schemas.openxmlformats.org/spreadsheetml/2006/main" count="231" uniqueCount="155">
  <si>
    <t>REFORMA EM DIVERSAS SALAS NO EDIFÍCIO DOM HELDER E NILO COELHO - ORÇAMENTO BASE - ABRIL/2017</t>
  </si>
  <si>
    <t xml:space="preserve">ITEM </t>
  </si>
  <si>
    <t>LICON</t>
  </si>
  <si>
    <t>DESCRIÇÃO</t>
  </si>
  <si>
    <t>UN</t>
  </si>
  <si>
    <t>SERVIÇOS PRELIMINARES</t>
  </si>
  <si>
    <t>01.01</t>
  </si>
  <si>
    <t>0301163-SED</t>
  </si>
  <si>
    <t>Demolição de parede de Gesso acartonado, inclusive corte e retirada de rodapé e roda-teto</t>
  </si>
  <si>
    <t>01.02</t>
  </si>
  <si>
    <t>63096002-SIN</t>
  </si>
  <si>
    <t>Retirada de porta com separação de ferragens para possível reaproveitamento</t>
  </si>
  <si>
    <t>und.</t>
  </si>
  <si>
    <t>01.03</t>
  </si>
  <si>
    <t>COMPOSIÇÃO</t>
  </si>
  <si>
    <t>Retirada de perfis de alumínio (rodapé / roda teto)</t>
  </si>
  <si>
    <t>m</t>
  </si>
  <si>
    <t>01.04</t>
  </si>
  <si>
    <t>Retirada de placas de granito de piso (40x40)</t>
  </si>
  <si>
    <t>m2</t>
  </si>
  <si>
    <t>01.05</t>
  </si>
  <si>
    <t>102504U-COM</t>
  </si>
  <si>
    <t>Retirada de luminária</t>
  </si>
  <si>
    <t>und</t>
  </si>
  <si>
    <t>01.06</t>
  </si>
  <si>
    <t>3316001-SED</t>
  </si>
  <si>
    <t>Retirada de tomada/interruptor</t>
  </si>
  <si>
    <t>01.07</t>
  </si>
  <si>
    <t>Retirada de sonofletor</t>
  </si>
  <si>
    <t>01.09</t>
  </si>
  <si>
    <t>Locação de caçamba estacionária para remoção de entulhos</t>
  </si>
  <si>
    <t>01.10</t>
  </si>
  <si>
    <t>Corte em piso de granito</t>
  </si>
  <si>
    <t>PAREDES</t>
  </si>
  <si>
    <t>02.01</t>
  </si>
  <si>
    <t>Construção de parede dupla em gesso acartonado (90 mm), com isolamento acústico de lã de rocha</t>
  </si>
  <si>
    <t>02.02</t>
  </si>
  <si>
    <t>Fornecimento e aplicação de perfis de alumínio para piso e teto, de acordo com o padrão do TCE</t>
  </si>
  <si>
    <t>02.03</t>
  </si>
  <si>
    <t>0704010-DER</t>
  </si>
  <si>
    <t>Fornecimento e assentamento de divisória em perfis de alumínio, tipo al1 (painel/painel), eucatex ou similar, sem porta.</t>
  </si>
  <si>
    <t>02.04</t>
  </si>
  <si>
    <t>0704020-DER</t>
  </si>
  <si>
    <t>Fornecimento e assentamento de divisória em perfis de alumínio, tipo al4 (painel/vidro), eucatex ou similar, sem porta.</t>
  </si>
  <si>
    <t>TETO</t>
  </si>
  <si>
    <t>3.1</t>
  </si>
  <si>
    <t>1201027-SED</t>
  </si>
  <si>
    <t>Forro de gesso acartonado fixo, monolítico, aparafusado em perfis metálicos espaçados a 0,60m, suspensos por pendurais rígidos reguláveis, espaçados a cada 1,00 m espessura: 12,5 mm</t>
  </si>
  <si>
    <t>3.2</t>
  </si>
  <si>
    <t>120143-SPE</t>
  </si>
  <si>
    <t>Forro de gesso acartonado removível, apoiados em perfis metálicos tipo "T" suspensos por pendurais rígidos comprimento: 0,65 m / espessura: 12,5 mm / largura: 0,65 m</t>
  </si>
  <si>
    <t>3.3</t>
  </si>
  <si>
    <t>REVESTIMENTOS</t>
  </si>
  <si>
    <t>4.1</t>
  </si>
  <si>
    <t>130258-SPE</t>
  </si>
  <si>
    <t>Fornecimento e assentamento de piso em placas de granito, conforme padrão existente, em placas de 40x40cm</t>
  </si>
  <si>
    <t>4.2</t>
  </si>
  <si>
    <t>Fechamento de aberturas com gesso acartonado, em parede de gesso (portas, interruptores, etc)</t>
  </si>
  <si>
    <t>4.3</t>
  </si>
  <si>
    <t>4.4</t>
  </si>
  <si>
    <t>Fornecimento e aplicação de perfil de borracha esponjosa para acabamento em grades de porta, conforme especificação do produto</t>
  </si>
  <si>
    <t>INSTALAÇÕES ELÉTRICAS</t>
  </si>
  <si>
    <t>5.1</t>
  </si>
  <si>
    <t>Remanejamento de ponto elétrico (com reaproveitamento)</t>
  </si>
  <si>
    <t>pt</t>
  </si>
  <si>
    <t>5.2</t>
  </si>
  <si>
    <t>Ponto de força para tomada de 600 w, com fiação, tubulação, rasgos e recomposição até o quadro de distribuição</t>
  </si>
  <si>
    <t>5.3</t>
  </si>
  <si>
    <t>Remanejamento de interruptor (iluminação ou som) (com reaproveitamento</t>
  </si>
  <si>
    <t>5.4</t>
  </si>
  <si>
    <t>Remanejamento de ponto de sonofletor (com reaproveitamento)</t>
  </si>
  <si>
    <t>5.5</t>
  </si>
  <si>
    <t>Remanejamento de luminária (com reaproveitamento)</t>
  </si>
  <si>
    <t>5.6</t>
  </si>
  <si>
    <t>098201-SPE</t>
  </si>
  <si>
    <t>Fornecimento e instalação de ponto de interruptor, com caixa, fiação, interruptor e tampa, inclusive embutimento e fechamentos até o ponto de luz</t>
  </si>
  <si>
    <t>5.7</t>
  </si>
  <si>
    <t>1825021-SED</t>
  </si>
  <si>
    <t>ESQUADRIAS/MOBILIÁRIO/DIVERSOS</t>
  </si>
  <si>
    <t>6.1</t>
  </si>
  <si>
    <t>Reinstalação de porta em madeira, retirada, com fornecimento de nova grade, em local definido em projeto arquitetônico</t>
  </si>
  <si>
    <t>6.2</t>
  </si>
  <si>
    <t>3507022-SED</t>
  </si>
  <si>
    <t>Porta de madeira revestida com ferragens, instalação e grade de porta, nos locais indicados em projeto (giro)</t>
  </si>
  <si>
    <t>6.3</t>
  </si>
  <si>
    <t>070139-SPE</t>
  </si>
  <si>
    <t>Porta em madeira revestida, inclusive ferragens, de correr embutida em estrutura de madeira, com grade, conforme projeto arquitetônico</t>
  </si>
  <si>
    <t>6.4</t>
  </si>
  <si>
    <t>3005029-SED</t>
  </si>
  <si>
    <t>Visor fixo em janela instalado em parede de gesso acartonado estruturado, inclusive rasgo e recomposição da parede e da estrutura, com requadro em madeira e vidro temperado 12 mm</t>
  </si>
  <si>
    <t>6.5</t>
  </si>
  <si>
    <t>6.6</t>
  </si>
  <si>
    <t xml:space="preserve">Fornecimento e instalação de perfis de alumínio para acabamento no encontro da parede </t>
  </si>
  <si>
    <t>6.7</t>
  </si>
  <si>
    <t>0704050-DER</t>
  </si>
  <si>
    <t>6.8</t>
  </si>
  <si>
    <t>6.9</t>
  </si>
  <si>
    <t>6.10</t>
  </si>
  <si>
    <t>1501020-DER</t>
  </si>
  <si>
    <t>Balcão de copa em granito preto tijuca, inclusive testeira e respaldo, com cuba Retangular Tramontina 40 BL e válvula, inox, ref. 94081507</t>
  </si>
  <si>
    <t>6.11</t>
  </si>
  <si>
    <t>101401-SPE</t>
  </si>
  <si>
    <t>6.12</t>
  </si>
  <si>
    <t>1902010-DER</t>
  </si>
  <si>
    <t>Ponto de água para balcão de copa com toda tubulação e conexões</t>
  </si>
  <si>
    <t>pto</t>
  </si>
  <si>
    <t>6.13</t>
  </si>
  <si>
    <t>200105-CAR</t>
  </si>
  <si>
    <t>Ponto de esgoto para balcão de copa com toda tubulação e conexões</t>
  </si>
  <si>
    <t>0704050-EML</t>
  </si>
  <si>
    <t>PINTURAS</t>
  </si>
  <si>
    <t>7.1</t>
  </si>
  <si>
    <t>79495001-SNP</t>
  </si>
  <si>
    <t>7.2</t>
  </si>
  <si>
    <t>LIMPEZA DA OBRA</t>
  </si>
  <si>
    <t>8.1</t>
  </si>
  <si>
    <t>73948016-SNP</t>
  </si>
  <si>
    <t>Limpeza final com remoção de resíduos de piso com utilização de solventes, lã de aço, etc. Ao final da obra</t>
  </si>
  <si>
    <t>TOTAL GERAL</t>
  </si>
  <si>
    <t>QUANT</t>
  </si>
  <si>
    <t>UNITÁRIO</t>
  </si>
  <si>
    <t xml:space="preserve">PARCIAL </t>
  </si>
  <si>
    <t>TOTAL</t>
  </si>
  <si>
    <t>Reestruturação de forro de gesso ( montantes, traves e tirantes) sem fornecimento de gesso</t>
  </si>
  <si>
    <t>Fornecimento e aplicação de fita de borracha para isolamento nos perfís de alumínio, conforme padrão existente no edifício Dom Helder</t>
  </si>
  <si>
    <t>Fornecimento e instlação de luminária de embutir, no padrão existente do Edifício Dom Helder, inclusive ligação a rede existente com todo material que compõe a luminária (lâmpadas, reatores, starters, etc.</t>
  </si>
  <si>
    <t>Porta de folha em laminado EP Branco, com ferragens e perfís em alumínio acetinado</t>
  </si>
  <si>
    <t>Fornecimento e assentamento de porta de 0,80x 2,10m, para divisoria eucatex ou similar, com visor, inclusive ferragens</t>
  </si>
  <si>
    <t>Confecção de móvel em madeira e rodízio (edai ou naval) com revestimento externo em fórmica branca texturizada fosca e internamente fórmica branco brilho com portas em mdf de faces branca texturizada com fitamento branco (Detalhe Prancha 04/05)</t>
  </si>
  <si>
    <t>Confecção de móvel sob balcão da copa (edai ou naval) com revestimento externo em fórmica branca texturizada fosca e internamente fórmica branco brilho com portas em mdf de faces branca texturizada com fitamento branco (Detalhe Prancha 05/05)</t>
  </si>
  <si>
    <t>Torneira para cozinha DOCOL, de mesa 1/2" linha UNO, cod. 00524906, e sifão cromado para balcão de cozinha da mesma linha</t>
  </si>
  <si>
    <t>Fornecimento e instalação de pelicula opaca em vidro temperado</t>
  </si>
  <si>
    <t>Fornecimento e assentamento de porta de 0.80x 2.10m, para divisoria eucatex ou similar, sem visor, inclusive ferragens.</t>
  </si>
  <si>
    <t>Pintura em PVA latex, sobre massa corrida duas demãos em parede.</t>
  </si>
  <si>
    <t>ANEXO II</t>
  </si>
  <si>
    <t>Planilha Modelo para Proposta de Preço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</si>
  <si>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</si>
  <si>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r>
      <t>m</t>
    </r>
    <r>
      <rPr>
        <vertAlign val="superscript"/>
        <sz val="12"/>
        <rFont val="Times New Roman"/>
        <family val="1"/>
      </rPr>
      <t>2</t>
    </r>
  </si>
  <si>
    <r>
      <t>Pintura em PVA latex, sobre massa corrida duas demãos</t>
    </r>
    <r>
      <rPr>
        <b/>
        <sz val="12"/>
        <rFont val="Times New Roman"/>
        <family val="1"/>
      </rPr>
      <t xml:space="preserve"> em teto</t>
    </r>
    <r>
      <rPr>
        <sz val="12"/>
        <rFont val="Times New Roman"/>
        <family val="1"/>
      </rPr>
      <t>, inclusive aplicação de selador onde necessário</t>
    </r>
  </si>
  <si>
    <t>MÊS 01</t>
  </si>
  <si>
    <t>MÊS 02</t>
  </si>
  <si>
    <t>MÊS 03</t>
  </si>
  <si>
    <t>ACUMULADO</t>
  </si>
  <si>
    <t>ITEM</t>
  </si>
  <si>
    <t>VALOR</t>
  </si>
  <si>
    <t>%</t>
  </si>
  <si>
    <t>R$</t>
  </si>
  <si>
    <t>1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</si>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</sst>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.00_-;\-* #,##0.00_-;_-* &quot;-&quot;??_-;_-@_-"/>
    <numFmt numFmtId="169" formatCode="_(* #,##0.00_);_(* \(#,##0.00\);_(* \-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43" fontId="19" fillId="33" borderId="15" xfId="61" applyFont="1" applyFill="1" applyBorder="1" applyAlignment="1">
      <alignment horizontal="center" vertical="center"/>
    </xf>
    <xf numFmtId="43" fontId="19" fillId="33" borderId="16" xfId="6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3" fontId="18" fillId="0" borderId="10" xfId="61" applyFont="1" applyBorder="1" applyAlignment="1">
      <alignment horizontal="center" vertical="center"/>
    </xf>
    <xf numFmtId="43" fontId="19" fillId="0" borderId="19" xfId="61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justify" vertical="center"/>
    </xf>
    <xf numFmtId="43" fontId="18" fillId="0" borderId="19" xfId="6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3" fontId="21" fillId="0" borderId="10" xfId="61" applyFont="1" applyBorder="1" applyAlignment="1">
      <alignment horizontal="center" vertical="center"/>
    </xf>
    <xf numFmtId="43" fontId="24" fillId="0" borderId="19" xfId="6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43" fontId="18" fillId="0" borderId="19" xfId="61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vertical="center"/>
    </xf>
    <xf numFmtId="43" fontId="19" fillId="33" borderId="23" xfId="6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1" fillId="0" borderId="24" xfId="48" applyFont="1" applyBorder="1" applyAlignment="1">
      <alignment/>
      <protection/>
    </xf>
    <xf numFmtId="0" fontId="21" fillId="0" borderId="25" xfId="48" applyFont="1" applyBorder="1">
      <alignment/>
      <protection/>
    </xf>
    <xf numFmtId="0" fontId="21" fillId="0" borderId="26" xfId="48" applyFont="1" applyBorder="1">
      <alignment/>
      <protection/>
    </xf>
    <xf numFmtId="0" fontId="20" fillId="0" borderId="27" xfId="48" applyFont="1" applyBorder="1" applyAlignment="1">
      <alignment horizontal="center"/>
      <protection/>
    </xf>
    <xf numFmtId="0" fontId="20" fillId="0" borderId="27" xfId="48" applyFont="1" applyBorder="1" applyAlignment="1">
      <alignment horizontal="center"/>
      <protection/>
    </xf>
    <xf numFmtId="0" fontId="21" fillId="0" borderId="27" xfId="48" applyFont="1" applyBorder="1">
      <alignment/>
      <protection/>
    </xf>
    <xf numFmtId="0" fontId="21" fillId="0" borderId="27" xfId="48" applyFont="1" applyBorder="1" applyAlignment="1">
      <alignment horizontal="center"/>
      <protection/>
    </xf>
    <xf numFmtId="49" fontId="21" fillId="0" borderId="27" xfId="48" applyNumberFormat="1" applyFont="1" applyBorder="1" applyAlignment="1">
      <alignment horizontal="center"/>
      <protection/>
    </xf>
    <xf numFmtId="169" fontId="21" fillId="0" borderId="27" xfId="48" applyNumberFormat="1" applyFont="1" applyBorder="1">
      <alignment/>
      <protection/>
    </xf>
    <xf numFmtId="43" fontId="21" fillId="0" borderId="27" xfId="48" applyNumberFormat="1" applyFont="1" applyBorder="1">
      <alignment/>
      <protection/>
    </xf>
    <xf numFmtId="169" fontId="21" fillId="0" borderId="27" xfId="48" applyNumberFormat="1" applyFont="1" applyBorder="1" applyAlignment="1">
      <alignment horizontal="center"/>
      <protection/>
    </xf>
    <xf numFmtId="0" fontId="21" fillId="0" borderId="27" xfId="48" applyFont="1" applyBorder="1" applyAlignment="1">
      <alignment horizontal="center"/>
      <protection/>
    </xf>
    <xf numFmtId="169" fontId="20" fillId="0" borderId="27" xfId="48" applyNumberFormat="1" applyFont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Or&#231;ament&#225;ria%20Reforma%20em%20salas%20Dom%20Helder%20e%20Nilo%20Coelh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Planilha1"/>
      <sheetName val="Cronograma"/>
      <sheetName val="Planilha de BD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:H2"/>
    </sheetView>
  </sheetViews>
  <sheetFormatPr defaultColWidth="9.140625" defaultRowHeight="15"/>
  <cols>
    <col min="1" max="1" width="9.140625" style="1" customWidth="1"/>
    <col min="2" max="2" width="16.28125" style="1" bestFit="1" customWidth="1"/>
    <col min="3" max="3" width="36.57421875" style="1" customWidth="1"/>
    <col min="4" max="4" width="9.140625" style="1" customWidth="1"/>
    <col min="5" max="5" width="10.8515625" style="1" customWidth="1"/>
    <col min="6" max="6" width="17.00390625" style="1" customWidth="1"/>
    <col min="7" max="7" width="14.7109375" style="1" customWidth="1"/>
    <col min="8" max="8" width="13.57421875" style="1" customWidth="1"/>
  </cols>
  <sheetData>
    <row r="1" spans="1:8" ht="18.75">
      <c r="A1" s="34" t="s">
        <v>134</v>
      </c>
      <c r="B1" s="34"/>
      <c r="C1" s="34"/>
      <c r="D1" s="34"/>
      <c r="E1" s="34"/>
      <c r="F1" s="34"/>
      <c r="G1" s="34"/>
      <c r="H1" s="34"/>
    </row>
    <row r="2" spans="1:8" ht="18.75">
      <c r="A2" s="34" t="s">
        <v>135</v>
      </c>
      <c r="B2" s="34"/>
      <c r="C2" s="34"/>
      <c r="D2" s="34"/>
      <c r="E2" s="34"/>
      <c r="F2" s="34"/>
      <c r="G2" s="34"/>
      <c r="H2" s="34"/>
    </row>
    <row r="3" ht="16.5" thickBot="1"/>
    <row r="4" spans="1:8" ht="16.5" thickBot="1">
      <c r="A4" s="3" t="s">
        <v>0</v>
      </c>
      <c r="B4" s="4"/>
      <c r="C4" s="4"/>
      <c r="D4" s="4"/>
      <c r="E4" s="4"/>
      <c r="F4" s="4"/>
      <c r="G4" s="4"/>
      <c r="H4" s="5"/>
    </row>
    <row r="5" spans="1:8" ht="15.75">
      <c r="A5" s="6" t="s">
        <v>1</v>
      </c>
      <c r="B5" s="7" t="s">
        <v>2</v>
      </c>
      <c r="C5" s="8" t="s">
        <v>3</v>
      </c>
      <c r="D5" s="9" t="s">
        <v>4</v>
      </c>
      <c r="E5" s="10" t="s">
        <v>119</v>
      </c>
      <c r="F5" s="10" t="s">
        <v>120</v>
      </c>
      <c r="G5" s="10" t="s">
        <v>121</v>
      </c>
      <c r="H5" s="11" t="s">
        <v>122</v>
      </c>
    </row>
    <row r="6" spans="1:8" ht="15.75">
      <c r="A6" s="12">
        <v>1</v>
      </c>
      <c r="B6" s="13"/>
      <c r="C6" s="14" t="s">
        <v>5</v>
      </c>
      <c r="D6" s="15"/>
      <c r="E6" s="16"/>
      <c r="F6" s="16"/>
      <c r="G6" s="16"/>
      <c r="H6" s="17">
        <f>SUM(G7:G15)</f>
        <v>0</v>
      </c>
    </row>
    <row r="7" spans="1:8" ht="47.25">
      <c r="A7" s="18" t="s">
        <v>6</v>
      </c>
      <c r="B7" s="2" t="s">
        <v>7</v>
      </c>
      <c r="C7" s="19" t="s">
        <v>8</v>
      </c>
      <c r="D7" s="15" t="s">
        <v>136</v>
      </c>
      <c r="E7" s="16">
        <v>69.44</v>
      </c>
      <c r="F7" s="16"/>
      <c r="G7" s="16">
        <f>E7*F7</f>
        <v>0</v>
      </c>
      <c r="H7" s="20"/>
    </row>
    <row r="8" spans="1:8" ht="47.25">
      <c r="A8" s="18" t="s">
        <v>9</v>
      </c>
      <c r="B8" s="2" t="s">
        <v>10</v>
      </c>
      <c r="C8" s="19" t="s">
        <v>11</v>
      </c>
      <c r="D8" s="15" t="s">
        <v>12</v>
      </c>
      <c r="E8" s="16">
        <v>6</v>
      </c>
      <c r="F8" s="16"/>
      <c r="G8" s="16">
        <f aca="true" t="shared" si="0" ref="G8:G15">E8*F8</f>
        <v>0</v>
      </c>
      <c r="H8" s="20"/>
    </row>
    <row r="9" spans="1:8" ht="31.5">
      <c r="A9" s="18" t="s">
        <v>13</v>
      </c>
      <c r="B9" s="2" t="s">
        <v>14</v>
      </c>
      <c r="C9" s="19" t="s">
        <v>15</v>
      </c>
      <c r="D9" s="15" t="s">
        <v>16</v>
      </c>
      <c r="E9" s="16">
        <v>75.6</v>
      </c>
      <c r="F9" s="16"/>
      <c r="G9" s="16">
        <f t="shared" si="0"/>
        <v>0</v>
      </c>
      <c r="H9" s="20"/>
    </row>
    <row r="10" spans="1:8" ht="31.5">
      <c r="A10" s="18" t="s">
        <v>17</v>
      </c>
      <c r="B10" s="2" t="s">
        <v>14</v>
      </c>
      <c r="C10" s="19" t="s">
        <v>18</v>
      </c>
      <c r="D10" s="15" t="s">
        <v>19</v>
      </c>
      <c r="E10" s="16">
        <v>4</v>
      </c>
      <c r="F10" s="16"/>
      <c r="G10" s="16">
        <f t="shared" si="0"/>
        <v>0</v>
      </c>
      <c r="H10" s="20"/>
    </row>
    <row r="11" spans="1:8" ht="15.75">
      <c r="A11" s="18" t="s">
        <v>20</v>
      </c>
      <c r="B11" s="2" t="s">
        <v>21</v>
      </c>
      <c r="C11" s="19" t="s">
        <v>22</v>
      </c>
      <c r="D11" s="15" t="s">
        <v>23</v>
      </c>
      <c r="E11" s="16">
        <v>12</v>
      </c>
      <c r="F11" s="16"/>
      <c r="G11" s="16">
        <f t="shared" si="0"/>
        <v>0</v>
      </c>
      <c r="H11" s="20"/>
    </row>
    <row r="12" spans="1:8" ht="15.75">
      <c r="A12" s="18" t="s">
        <v>24</v>
      </c>
      <c r="B12" s="2" t="s">
        <v>25</v>
      </c>
      <c r="C12" s="19" t="s">
        <v>26</v>
      </c>
      <c r="D12" s="15" t="s">
        <v>23</v>
      </c>
      <c r="E12" s="16">
        <v>9</v>
      </c>
      <c r="F12" s="16"/>
      <c r="G12" s="16">
        <f t="shared" si="0"/>
        <v>0</v>
      </c>
      <c r="H12" s="20"/>
    </row>
    <row r="13" spans="1:8" ht="15.75">
      <c r="A13" s="18" t="s">
        <v>27</v>
      </c>
      <c r="B13" s="2" t="s">
        <v>14</v>
      </c>
      <c r="C13" s="19" t="s">
        <v>28</v>
      </c>
      <c r="D13" s="15" t="s">
        <v>23</v>
      </c>
      <c r="E13" s="16">
        <v>5</v>
      </c>
      <c r="F13" s="16"/>
      <c r="G13" s="16">
        <f t="shared" si="0"/>
        <v>0</v>
      </c>
      <c r="H13" s="20"/>
    </row>
    <row r="14" spans="1:8" ht="31.5">
      <c r="A14" s="18" t="s">
        <v>29</v>
      </c>
      <c r="B14" s="2" t="s">
        <v>14</v>
      </c>
      <c r="C14" s="19" t="s">
        <v>30</v>
      </c>
      <c r="D14" s="15" t="s">
        <v>12</v>
      </c>
      <c r="E14" s="16">
        <v>8</v>
      </c>
      <c r="F14" s="16"/>
      <c r="G14" s="16">
        <f t="shared" si="0"/>
        <v>0</v>
      </c>
      <c r="H14" s="20"/>
    </row>
    <row r="15" spans="1:8" ht="15.75">
      <c r="A15" s="18" t="s">
        <v>31</v>
      </c>
      <c r="B15" s="2" t="s">
        <v>14</v>
      </c>
      <c r="C15" s="19" t="s">
        <v>32</v>
      </c>
      <c r="D15" s="15" t="s">
        <v>12</v>
      </c>
      <c r="E15" s="16">
        <v>16</v>
      </c>
      <c r="F15" s="16"/>
      <c r="G15" s="16">
        <f t="shared" si="0"/>
        <v>0</v>
      </c>
      <c r="H15" s="20"/>
    </row>
    <row r="16" spans="1:8" ht="15.75">
      <c r="A16" s="21"/>
      <c r="B16" s="15"/>
      <c r="C16" s="22"/>
      <c r="D16" s="15"/>
      <c r="E16" s="16"/>
      <c r="F16" s="16"/>
      <c r="G16" s="16"/>
      <c r="H16" s="20"/>
    </row>
    <row r="17" spans="1:8" ht="15.75">
      <c r="A17" s="18">
        <v>2</v>
      </c>
      <c r="B17" s="23"/>
      <c r="C17" s="14" t="s">
        <v>33</v>
      </c>
      <c r="D17" s="15"/>
      <c r="E17" s="16"/>
      <c r="F17" s="16"/>
      <c r="G17" s="16"/>
      <c r="H17" s="17">
        <f>SUM(G18:G21)</f>
        <v>0</v>
      </c>
    </row>
    <row r="18" spans="1:8" ht="47.25">
      <c r="A18" s="18" t="s">
        <v>34</v>
      </c>
      <c r="B18" s="2" t="s">
        <v>14</v>
      </c>
      <c r="C18" s="19" t="s">
        <v>35</v>
      </c>
      <c r="D18" s="15" t="s">
        <v>136</v>
      </c>
      <c r="E18" s="16">
        <v>90</v>
      </c>
      <c r="F18" s="16"/>
      <c r="G18" s="16">
        <f>E18*F18</f>
        <v>0</v>
      </c>
      <c r="H18" s="20"/>
    </row>
    <row r="19" spans="1:8" ht="47.25">
      <c r="A19" s="18" t="s">
        <v>36</v>
      </c>
      <c r="B19" s="2" t="s">
        <v>14</v>
      </c>
      <c r="C19" s="19" t="s">
        <v>37</v>
      </c>
      <c r="D19" s="15" t="s">
        <v>16</v>
      </c>
      <c r="E19" s="16">
        <f>360</f>
        <v>360</v>
      </c>
      <c r="F19" s="16"/>
      <c r="G19" s="16">
        <f>E19*F19</f>
        <v>0</v>
      </c>
      <c r="H19" s="20"/>
    </row>
    <row r="20" spans="1:8" ht="63">
      <c r="A20" s="18" t="s">
        <v>38</v>
      </c>
      <c r="B20" s="2" t="s">
        <v>39</v>
      </c>
      <c r="C20" s="19" t="s">
        <v>40</v>
      </c>
      <c r="D20" s="22" t="s">
        <v>137</v>
      </c>
      <c r="E20" s="24">
        <v>39</v>
      </c>
      <c r="F20" s="24"/>
      <c r="G20" s="24">
        <f>E20*F20</f>
        <v>0</v>
      </c>
      <c r="H20" s="25"/>
    </row>
    <row r="21" spans="1:8" ht="63">
      <c r="A21" s="18" t="s">
        <v>41</v>
      </c>
      <c r="B21" s="2" t="s">
        <v>42</v>
      </c>
      <c r="C21" s="19" t="s">
        <v>43</v>
      </c>
      <c r="D21" s="22" t="s">
        <v>137</v>
      </c>
      <c r="E21" s="24">
        <v>65</v>
      </c>
      <c r="F21" s="24"/>
      <c r="G21" s="24">
        <f>E21*F21</f>
        <v>0</v>
      </c>
      <c r="H21" s="25"/>
    </row>
    <row r="22" spans="1:8" ht="15.75">
      <c r="A22" s="21"/>
      <c r="B22" s="15"/>
      <c r="C22" s="22"/>
      <c r="D22" s="15"/>
      <c r="E22" s="16"/>
      <c r="F22" s="16"/>
      <c r="G22" s="16"/>
      <c r="H22" s="20"/>
    </row>
    <row r="23" spans="1:8" ht="15.75">
      <c r="A23" s="21">
        <v>3</v>
      </c>
      <c r="B23" s="15"/>
      <c r="C23" s="14" t="s">
        <v>44</v>
      </c>
      <c r="D23" s="15"/>
      <c r="E23" s="16"/>
      <c r="F23" s="16"/>
      <c r="G23" s="16"/>
      <c r="H23" s="17">
        <f>SUM(G24:G26)</f>
        <v>0</v>
      </c>
    </row>
    <row r="24" spans="1:8" ht="94.5">
      <c r="A24" s="21" t="s">
        <v>45</v>
      </c>
      <c r="B24" s="2" t="s">
        <v>46</v>
      </c>
      <c r="C24" s="19" t="s">
        <v>47</v>
      </c>
      <c r="D24" s="22" t="s">
        <v>137</v>
      </c>
      <c r="E24" s="16">
        <v>90</v>
      </c>
      <c r="F24" s="16"/>
      <c r="G24" s="24">
        <f>E24*F24</f>
        <v>0</v>
      </c>
      <c r="H24" s="17"/>
    </row>
    <row r="25" spans="1:8" ht="18.75">
      <c r="A25" s="21" t="s">
        <v>48</v>
      </c>
      <c r="B25" s="2" t="s">
        <v>49</v>
      </c>
      <c r="C25" s="26" t="s">
        <v>50</v>
      </c>
      <c r="D25" s="22" t="s">
        <v>137</v>
      </c>
      <c r="E25" s="16">
        <v>18</v>
      </c>
      <c r="F25" s="16"/>
      <c r="G25" s="24">
        <f>E25*F25</f>
        <v>0</v>
      </c>
      <c r="H25" s="17"/>
    </row>
    <row r="26" spans="1:8" ht="18.75">
      <c r="A26" s="21" t="s">
        <v>51</v>
      </c>
      <c r="B26" s="2" t="s">
        <v>14</v>
      </c>
      <c r="C26" s="26" t="s">
        <v>123</v>
      </c>
      <c r="D26" s="22" t="s">
        <v>137</v>
      </c>
      <c r="E26" s="16">
        <v>60</v>
      </c>
      <c r="F26" s="16"/>
      <c r="G26" s="24">
        <f>E26*F26</f>
        <v>0</v>
      </c>
      <c r="H26" s="20"/>
    </row>
    <row r="27" spans="1:8" ht="15.75">
      <c r="A27" s="21"/>
      <c r="B27" s="15"/>
      <c r="C27" s="22"/>
      <c r="D27" s="15"/>
      <c r="E27" s="16"/>
      <c r="F27" s="16"/>
      <c r="G27" s="16"/>
      <c r="H27" s="20"/>
    </row>
    <row r="28" spans="1:8" ht="15.75">
      <c r="A28" s="12">
        <v>4</v>
      </c>
      <c r="B28" s="27"/>
      <c r="C28" s="14" t="s">
        <v>52</v>
      </c>
      <c r="D28" s="15"/>
      <c r="E28" s="16"/>
      <c r="F28" s="16"/>
      <c r="G28" s="16"/>
      <c r="H28" s="17">
        <f>SUM(G29:G32)</f>
        <v>0</v>
      </c>
    </row>
    <row r="29" spans="1:8" ht="47.25">
      <c r="A29" s="21" t="s">
        <v>53</v>
      </c>
      <c r="B29" s="2" t="s">
        <v>54</v>
      </c>
      <c r="C29" s="19" t="s">
        <v>55</v>
      </c>
      <c r="D29" s="15" t="s">
        <v>136</v>
      </c>
      <c r="E29" s="16">
        <v>4</v>
      </c>
      <c r="F29" s="16"/>
      <c r="G29" s="16">
        <f>E29*F29</f>
        <v>0</v>
      </c>
      <c r="H29" s="20"/>
    </row>
    <row r="30" spans="1:8" ht="47.25">
      <c r="A30" s="21" t="s">
        <v>56</v>
      </c>
      <c r="B30" s="2" t="s">
        <v>14</v>
      </c>
      <c r="C30" s="19" t="s">
        <v>57</v>
      </c>
      <c r="D30" s="15" t="s">
        <v>136</v>
      </c>
      <c r="E30" s="16">
        <v>23.52</v>
      </c>
      <c r="F30" s="16"/>
      <c r="G30" s="16">
        <f>E30*F30</f>
        <v>0</v>
      </c>
      <c r="H30" s="20"/>
    </row>
    <row r="31" spans="1:8" ht="63">
      <c r="A31" s="21" t="s">
        <v>58</v>
      </c>
      <c r="B31" s="2" t="s">
        <v>14</v>
      </c>
      <c r="C31" s="19" t="s">
        <v>124</v>
      </c>
      <c r="D31" s="15" t="s">
        <v>16</v>
      </c>
      <c r="E31" s="16">
        <v>360</v>
      </c>
      <c r="F31" s="16"/>
      <c r="G31" s="16">
        <f>E31*F31</f>
        <v>0</v>
      </c>
      <c r="H31" s="20"/>
    </row>
    <row r="32" spans="1:8" ht="63">
      <c r="A32" s="21" t="s">
        <v>59</v>
      </c>
      <c r="B32" s="2" t="s">
        <v>14</v>
      </c>
      <c r="C32" s="19" t="s">
        <v>60</v>
      </c>
      <c r="D32" s="15" t="s">
        <v>16</v>
      </c>
      <c r="E32" s="16">
        <v>75.6</v>
      </c>
      <c r="F32" s="16"/>
      <c r="G32" s="16">
        <f>E32*F32</f>
        <v>0</v>
      </c>
      <c r="H32" s="20"/>
    </row>
    <row r="33" spans="1:8" ht="15.75">
      <c r="A33" s="21"/>
      <c r="B33" s="15"/>
      <c r="C33" s="22"/>
      <c r="D33" s="15"/>
      <c r="E33" s="16"/>
      <c r="F33" s="16"/>
      <c r="G33" s="16"/>
      <c r="H33" s="20"/>
    </row>
    <row r="34" spans="1:8" ht="15.75">
      <c r="A34" s="12">
        <v>5</v>
      </c>
      <c r="B34" s="27"/>
      <c r="C34" s="14" t="s">
        <v>61</v>
      </c>
      <c r="D34" s="15"/>
      <c r="E34" s="16"/>
      <c r="F34" s="16"/>
      <c r="G34" s="16"/>
      <c r="H34" s="17">
        <f>SUM(G35:G41)</f>
        <v>0</v>
      </c>
    </row>
    <row r="35" spans="1:8" ht="31.5">
      <c r="A35" s="21" t="s">
        <v>62</v>
      </c>
      <c r="B35" s="2" t="s">
        <v>14</v>
      </c>
      <c r="C35" s="19" t="s">
        <v>63</v>
      </c>
      <c r="D35" s="15" t="s">
        <v>64</v>
      </c>
      <c r="E35" s="16">
        <v>18</v>
      </c>
      <c r="F35" s="16"/>
      <c r="G35" s="16">
        <f>E35*F35</f>
        <v>0</v>
      </c>
      <c r="H35" s="20"/>
    </row>
    <row r="36" spans="1:8" ht="63">
      <c r="A36" s="21" t="s">
        <v>65</v>
      </c>
      <c r="B36" s="2" t="s">
        <v>14</v>
      </c>
      <c r="C36" s="19" t="s">
        <v>66</v>
      </c>
      <c r="D36" s="15" t="s">
        <v>64</v>
      </c>
      <c r="E36" s="16">
        <v>3</v>
      </c>
      <c r="F36" s="16"/>
      <c r="G36" s="16">
        <f>E36*F36</f>
        <v>0</v>
      </c>
      <c r="H36" s="20"/>
    </row>
    <row r="37" spans="1:8" ht="47.25">
      <c r="A37" s="21" t="s">
        <v>67</v>
      </c>
      <c r="B37" s="2" t="s">
        <v>14</v>
      </c>
      <c r="C37" s="19" t="s">
        <v>68</v>
      </c>
      <c r="D37" s="15" t="s">
        <v>64</v>
      </c>
      <c r="E37" s="16">
        <v>10</v>
      </c>
      <c r="F37" s="16"/>
      <c r="G37" s="16">
        <f>E37*F37</f>
        <v>0</v>
      </c>
      <c r="H37" s="20"/>
    </row>
    <row r="38" spans="1:8" ht="31.5">
      <c r="A38" s="21" t="s">
        <v>69</v>
      </c>
      <c r="B38" s="2" t="s">
        <v>14</v>
      </c>
      <c r="C38" s="19" t="s">
        <v>70</v>
      </c>
      <c r="D38" s="15" t="s">
        <v>64</v>
      </c>
      <c r="E38" s="16">
        <v>6</v>
      </c>
      <c r="F38" s="16"/>
      <c r="G38" s="16">
        <f>E38*F38</f>
        <v>0</v>
      </c>
      <c r="H38" s="20"/>
    </row>
    <row r="39" spans="1:8" ht="31.5">
      <c r="A39" s="21" t="s">
        <v>71</v>
      </c>
      <c r="B39" s="2" t="s">
        <v>14</v>
      </c>
      <c r="C39" s="19" t="s">
        <v>72</v>
      </c>
      <c r="D39" s="15" t="s">
        <v>64</v>
      </c>
      <c r="E39" s="16">
        <v>12</v>
      </c>
      <c r="F39" s="16"/>
      <c r="G39" s="16">
        <f>E39*F39</f>
        <v>0</v>
      </c>
      <c r="H39" s="20"/>
    </row>
    <row r="40" spans="1:8" ht="78.75">
      <c r="A40" s="21" t="s">
        <v>73</v>
      </c>
      <c r="B40" s="2" t="s">
        <v>74</v>
      </c>
      <c r="C40" s="19" t="s">
        <v>75</v>
      </c>
      <c r="D40" s="15" t="s">
        <v>64</v>
      </c>
      <c r="E40" s="24">
        <v>5</v>
      </c>
      <c r="F40" s="16"/>
      <c r="G40" s="16">
        <f>E40*F40</f>
        <v>0</v>
      </c>
      <c r="H40" s="20"/>
    </row>
    <row r="41" spans="1:8" ht="94.5">
      <c r="A41" s="21" t="s">
        <v>76</v>
      </c>
      <c r="B41" s="2" t="s">
        <v>77</v>
      </c>
      <c r="C41" s="19" t="s">
        <v>125</v>
      </c>
      <c r="D41" s="15" t="s">
        <v>64</v>
      </c>
      <c r="E41" s="24">
        <v>8</v>
      </c>
      <c r="F41" s="16"/>
      <c r="G41" s="16">
        <f>E41*F41</f>
        <v>0</v>
      </c>
      <c r="H41" s="20"/>
    </row>
    <row r="42" spans="1:8" ht="15.75">
      <c r="A42" s="21"/>
      <c r="B42" s="15"/>
      <c r="C42" s="26"/>
      <c r="D42" s="15"/>
      <c r="E42" s="16"/>
      <c r="F42" s="16"/>
      <c r="G42" s="16"/>
      <c r="H42" s="20"/>
    </row>
    <row r="43" spans="1:8" ht="15.75">
      <c r="A43" s="12">
        <v>6</v>
      </c>
      <c r="B43" s="27"/>
      <c r="C43" s="14" t="s">
        <v>78</v>
      </c>
      <c r="D43" s="15"/>
      <c r="E43" s="16"/>
      <c r="F43" s="16"/>
      <c r="G43" s="16"/>
      <c r="H43" s="17">
        <f>SUM(G44:G58)</f>
        <v>0</v>
      </c>
    </row>
    <row r="44" spans="1:8" ht="63">
      <c r="A44" s="21" t="s">
        <v>79</v>
      </c>
      <c r="B44" s="2" t="s">
        <v>14</v>
      </c>
      <c r="C44" s="19" t="s">
        <v>80</v>
      </c>
      <c r="D44" s="15" t="s">
        <v>12</v>
      </c>
      <c r="E44" s="16">
        <v>3</v>
      </c>
      <c r="F44" s="16"/>
      <c r="G44" s="16">
        <f aca="true" t="shared" si="1" ref="G44:G58">E44*F44</f>
        <v>0</v>
      </c>
      <c r="H44" s="20"/>
    </row>
    <row r="45" spans="1:8" ht="47.25">
      <c r="A45" s="21" t="s">
        <v>81</v>
      </c>
      <c r="B45" s="2" t="s">
        <v>82</v>
      </c>
      <c r="C45" s="19" t="s">
        <v>83</v>
      </c>
      <c r="D45" s="15" t="s">
        <v>12</v>
      </c>
      <c r="E45" s="16">
        <v>4</v>
      </c>
      <c r="F45" s="16"/>
      <c r="G45" s="16">
        <f t="shared" si="1"/>
        <v>0</v>
      </c>
      <c r="H45" s="28"/>
    </row>
    <row r="46" spans="1:8" ht="63">
      <c r="A46" s="21" t="s">
        <v>84</v>
      </c>
      <c r="B46" s="2" t="s">
        <v>85</v>
      </c>
      <c r="C46" s="19" t="s">
        <v>86</v>
      </c>
      <c r="D46" s="15" t="s">
        <v>12</v>
      </c>
      <c r="E46" s="16">
        <v>4</v>
      </c>
      <c r="F46" s="16"/>
      <c r="G46" s="16">
        <f t="shared" si="1"/>
        <v>0</v>
      </c>
      <c r="H46" s="20"/>
    </row>
    <row r="47" spans="1:8" ht="94.5">
      <c r="A47" s="21" t="s">
        <v>87</v>
      </c>
      <c r="B47" s="2" t="s">
        <v>88</v>
      </c>
      <c r="C47" s="19" t="s">
        <v>89</v>
      </c>
      <c r="D47" s="15" t="s">
        <v>12</v>
      </c>
      <c r="E47" s="16">
        <v>3</v>
      </c>
      <c r="F47" s="16"/>
      <c r="G47" s="16">
        <f t="shared" si="1"/>
        <v>0</v>
      </c>
      <c r="H47" s="20"/>
    </row>
    <row r="48" spans="1:8" ht="47.25">
      <c r="A48" s="21" t="s">
        <v>90</v>
      </c>
      <c r="B48" s="2" t="s">
        <v>14</v>
      </c>
      <c r="C48" s="19" t="s">
        <v>126</v>
      </c>
      <c r="D48" s="15" t="s">
        <v>12</v>
      </c>
      <c r="E48" s="16">
        <v>3</v>
      </c>
      <c r="F48" s="16"/>
      <c r="G48" s="16">
        <f t="shared" si="1"/>
        <v>0</v>
      </c>
      <c r="H48" s="20"/>
    </row>
    <row r="49" spans="1:8" ht="47.25">
      <c r="A49" s="21" t="s">
        <v>91</v>
      </c>
      <c r="B49" s="2" t="s">
        <v>14</v>
      </c>
      <c r="C49" s="19" t="s">
        <v>92</v>
      </c>
      <c r="D49" s="22" t="s">
        <v>16</v>
      </c>
      <c r="E49" s="24">
        <v>18</v>
      </c>
      <c r="F49" s="24"/>
      <c r="G49" s="24">
        <f t="shared" si="1"/>
        <v>0</v>
      </c>
      <c r="H49" s="20"/>
    </row>
    <row r="50" spans="1:8" ht="47.25">
      <c r="A50" s="21" t="s">
        <v>93</v>
      </c>
      <c r="B50" s="2" t="s">
        <v>94</v>
      </c>
      <c r="C50" s="19" t="s">
        <v>127</v>
      </c>
      <c r="D50" s="22" t="s">
        <v>12</v>
      </c>
      <c r="E50" s="24">
        <v>1</v>
      </c>
      <c r="F50" s="24"/>
      <c r="G50" s="24">
        <f t="shared" si="1"/>
        <v>0</v>
      </c>
      <c r="H50" s="25"/>
    </row>
    <row r="51" spans="1:8" ht="110.25">
      <c r="A51" s="21" t="s">
        <v>95</v>
      </c>
      <c r="B51" s="2" t="s">
        <v>14</v>
      </c>
      <c r="C51" s="19" t="s">
        <v>128</v>
      </c>
      <c r="D51" s="22" t="s">
        <v>12</v>
      </c>
      <c r="E51" s="24">
        <v>1</v>
      </c>
      <c r="F51" s="24"/>
      <c r="G51" s="24">
        <f t="shared" si="1"/>
        <v>0</v>
      </c>
      <c r="H51" s="25"/>
    </row>
    <row r="52" spans="1:8" ht="110.25">
      <c r="A52" s="21" t="s">
        <v>96</v>
      </c>
      <c r="B52" s="2" t="s">
        <v>14</v>
      </c>
      <c r="C52" s="19" t="s">
        <v>129</v>
      </c>
      <c r="D52" s="22" t="s">
        <v>12</v>
      </c>
      <c r="E52" s="24">
        <v>1</v>
      </c>
      <c r="F52" s="24"/>
      <c r="G52" s="24">
        <f t="shared" si="1"/>
        <v>0</v>
      </c>
      <c r="H52" s="25"/>
    </row>
    <row r="53" spans="1:8" ht="63">
      <c r="A53" s="21" t="s">
        <v>97</v>
      </c>
      <c r="B53" s="2" t="s">
        <v>98</v>
      </c>
      <c r="C53" s="19" t="s">
        <v>99</v>
      </c>
      <c r="D53" s="22" t="s">
        <v>12</v>
      </c>
      <c r="E53" s="24">
        <v>1</v>
      </c>
      <c r="F53" s="24"/>
      <c r="G53" s="24">
        <f t="shared" si="1"/>
        <v>0</v>
      </c>
      <c r="H53" s="25"/>
    </row>
    <row r="54" spans="1:8" ht="63">
      <c r="A54" s="21" t="s">
        <v>100</v>
      </c>
      <c r="B54" s="2" t="s">
        <v>101</v>
      </c>
      <c r="C54" s="19" t="s">
        <v>130</v>
      </c>
      <c r="D54" s="22" t="s">
        <v>12</v>
      </c>
      <c r="E54" s="24">
        <v>1</v>
      </c>
      <c r="F54" s="24"/>
      <c r="G54" s="24">
        <f t="shared" si="1"/>
        <v>0</v>
      </c>
      <c r="H54" s="25"/>
    </row>
    <row r="55" spans="1:8" ht="31.5">
      <c r="A55" s="21" t="s">
        <v>102</v>
      </c>
      <c r="B55" s="2" t="s">
        <v>103</v>
      </c>
      <c r="C55" s="19" t="s">
        <v>104</v>
      </c>
      <c r="D55" s="22" t="s">
        <v>105</v>
      </c>
      <c r="E55" s="24">
        <v>1</v>
      </c>
      <c r="F55" s="24"/>
      <c r="G55" s="24">
        <f t="shared" si="1"/>
        <v>0</v>
      </c>
      <c r="H55" s="25"/>
    </row>
    <row r="56" spans="1:8" ht="31.5">
      <c r="A56" s="21" t="s">
        <v>106</v>
      </c>
      <c r="B56" s="2" t="s">
        <v>107</v>
      </c>
      <c r="C56" s="19" t="s">
        <v>108</v>
      </c>
      <c r="D56" s="22" t="s">
        <v>105</v>
      </c>
      <c r="E56" s="24">
        <v>1</v>
      </c>
      <c r="F56" s="24"/>
      <c r="G56" s="24">
        <f t="shared" si="1"/>
        <v>0</v>
      </c>
      <c r="H56" s="25"/>
    </row>
    <row r="57" spans="1:8" ht="31.5">
      <c r="A57" s="21" t="s">
        <v>102</v>
      </c>
      <c r="B57" s="2" t="s">
        <v>14</v>
      </c>
      <c r="C57" s="19" t="s">
        <v>131</v>
      </c>
      <c r="D57" s="15" t="s">
        <v>136</v>
      </c>
      <c r="E57" s="24">
        <v>1.6</v>
      </c>
      <c r="F57" s="24"/>
      <c r="G57" s="24">
        <f t="shared" si="1"/>
        <v>0</v>
      </c>
      <c r="H57" s="25"/>
    </row>
    <row r="58" spans="1:8" ht="47.25">
      <c r="A58" s="21" t="s">
        <v>106</v>
      </c>
      <c r="B58" s="2" t="s">
        <v>109</v>
      </c>
      <c r="C58" s="19" t="s">
        <v>132</v>
      </c>
      <c r="D58" s="22" t="s">
        <v>12</v>
      </c>
      <c r="E58" s="24">
        <v>4</v>
      </c>
      <c r="F58" s="24"/>
      <c r="G58" s="24">
        <f t="shared" si="1"/>
        <v>0</v>
      </c>
      <c r="H58" s="20"/>
    </row>
    <row r="59" spans="1:8" ht="15.75">
      <c r="A59" s="21"/>
      <c r="B59" s="15"/>
      <c r="C59" s="22"/>
      <c r="D59" s="15"/>
      <c r="E59" s="16"/>
      <c r="F59" s="16"/>
      <c r="G59" s="16"/>
      <c r="H59" s="20"/>
    </row>
    <row r="60" spans="1:8" ht="15.75">
      <c r="A60" s="12">
        <v>7</v>
      </c>
      <c r="B60" s="27"/>
      <c r="C60" s="14" t="s">
        <v>110</v>
      </c>
      <c r="D60" s="15"/>
      <c r="E60" s="16"/>
      <c r="F60" s="16"/>
      <c r="G60" s="16"/>
      <c r="H60" s="17">
        <f>SUM(G61:G62)</f>
        <v>0</v>
      </c>
    </row>
    <row r="61" spans="1:8" ht="31.5">
      <c r="A61" s="21" t="s">
        <v>111</v>
      </c>
      <c r="B61" s="2" t="s">
        <v>112</v>
      </c>
      <c r="C61" s="19" t="s">
        <v>133</v>
      </c>
      <c r="D61" s="15" t="s">
        <v>136</v>
      </c>
      <c r="E61" s="16">
        <v>192</v>
      </c>
      <c r="F61" s="16"/>
      <c r="G61" s="16">
        <f>E61*F61</f>
        <v>0</v>
      </c>
      <c r="H61" s="20"/>
    </row>
    <row r="62" spans="1:8" ht="47.25">
      <c r="A62" s="21" t="s">
        <v>113</v>
      </c>
      <c r="B62" s="2" t="s">
        <v>14</v>
      </c>
      <c r="C62" s="19" t="s">
        <v>138</v>
      </c>
      <c r="D62" s="15" t="s">
        <v>136</v>
      </c>
      <c r="E62" s="16">
        <v>160</v>
      </c>
      <c r="F62" s="16"/>
      <c r="G62" s="16">
        <f>E62*F62</f>
        <v>0</v>
      </c>
      <c r="H62" s="20"/>
    </row>
    <row r="63" spans="1:8" ht="15.75">
      <c r="A63" s="21"/>
      <c r="B63" s="15"/>
      <c r="C63" s="22"/>
      <c r="D63" s="15"/>
      <c r="E63" s="16"/>
      <c r="F63" s="16"/>
      <c r="G63" s="16"/>
      <c r="H63" s="20"/>
    </row>
    <row r="64" spans="1:8" ht="15.75">
      <c r="A64" s="12">
        <v>8</v>
      </c>
      <c r="B64" s="27"/>
      <c r="C64" s="14" t="s">
        <v>114</v>
      </c>
      <c r="D64" s="15"/>
      <c r="E64" s="16"/>
      <c r="F64" s="16"/>
      <c r="G64" s="16"/>
      <c r="H64" s="17">
        <f>SUM(G65:G65)</f>
        <v>0</v>
      </c>
    </row>
    <row r="65" spans="1:8" ht="47.25">
      <c r="A65" s="21" t="s">
        <v>115</v>
      </c>
      <c r="B65" s="2" t="s">
        <v>116</v>
      </c>
      <c r="C65" s="19" t="s">
        <v>117</v>
      </c>
      <c r="D65" s="15" t="s">
        <v>136</v>
      </c>
      <c r="E65" s="16">
        <v>180</v>
      </c>
      <c r="F65" s="16"/>
      <c r="G65" s="16">
        <f>E65*F65</f>
        <v>0</v>
      </c>
      <c r="H65" s="20"/>
    </row>
    <row r="66" spans="1:8" ht="15.75">
      <c r="A66" s="21"/>
      <c r="B66" s="29"/>
      <c r="C66" s="22"/>
      <c r="D66" s="15"/>
      <c r="E66" s="16"/>
      <c r="F66" s="16"/>
      <c r="G66" s="16"/>
      <c r="H66" s="20"/>
    </row>
    <row r="67" spans="1:8" ht="16.5" thickBot="1">
      <c r="A67" s="30"/>
      <c r="B67" s="31"/>
      <c r="C67" s="32" t="s">
        <v>118</v>
      </c>
      <c r="D67" s="32"/>
      <c r="E67" s="32"/>
      <c r="F67" s="32"/>
      <c r="G67" s="32"/>
      <c r="H67" s="33">
        <f>SUM(H6:H66)</f>
        <v>0</v>
      </c>
    </row>
  </sheetData>
  <sheetProtection/>
  <mergeCells count="3">
    <mergeCell ref="A1:H1"/>
    <mergeCell ref="A2:H2"/>
    <mergeCell ref="A4:H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2" max="2" width="42.8515625" style="0" customWidth="1"/>
    <col min="3" max="3" width="13.140625" style="0" customWidth="1"/>
  </cols>
  <sheetData>
    <row r="1" spans="1:11" ht="18.75" customHeight="1">
      <c r="A1" s="34" t="s">
        <v>134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.75" customHeight="1">
      <c r="A2" s="34" t="s">
        <v>135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35"/>
      <c r="B4" s="36"/>
      <c r="C4" s="37"/>
      <c r="D4" s="38" t="s">
        <v>139</v>
      </c>
      <c r="E4" s="38"/>
      <c r="F4" s="38" t="s">
        <v>140</v>
      </c>
      <c r="G4" s="38"/>
      <c r="H4" s="38" t="s">
        <v>141</v>
      </c>
      <c r="I4" s="38"/>
      <c r="J4" s="38" t="s">
        <v>142</v>
      </c>
      <c r="K4" s="38"/>
    </row>
    <row r="5" spans="1:11" ht="15.75">
      <c r="A5" s="39" t="s">
        <v>143</v>
      </c>
      <c r="B5" s="39" t="s">
        <v>3</v>
      </c>
      <c r="C5" s="39" t="s">
        <v>144</v>
      </c>
      <c r="D5" s="39"/>
      <c r="E5" s="39"/>
      <c r="F5" s="39" t="s">
        <v>145</v>
      </c>
      <c r="G5" s="39" t="s">
        <v>146</v>
      </c>
      <c r="H5" s="39" t="s">
        <v>145</v>
      </c>
      <c r="I5" s="39" t="s">
        <v>146</v>
      </c>
      <c r="J5" s="40"/>
      <c r="K5" s="40"/>
    </row>
    <row r="6" spans="1:11" ht="15.75">
      <c r="A6" s="41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.75">
      <c r="A7" s="42" t="s">
        <v>147</v>
      </c>
      <c r="B7" s="40" t="s">
        <v>5</v>
      </c>
      <c r="C7" s="43">
        <f>'[1]Planilha'!H11</f>
        <v>0</v>
      </c>
      <c r="D7" s="43">
        <v>50</v>
      </c>
      <c r="E7" s="43">
        <f aca="true" t="shared" si="0" ref="E7:G14">$C7*D7/100</f>
        <v>0</v>
      </c>
      <c r="F7" s="40">
        <v>50</v>
      </c>
      <c r="G7" s="43">
        <f t="shared" si="0"/>
        <v>0</v>
      </c>
      <c r="H7" s="40"/>
      <c r="I7" s="43">
        <f aca="true" t="shared" si="1" ref="I7:I12">$C7*H7/100</f>
        <v>0</v>
      </c>
      <c r="J7" s="43">
        <f>F7+H7+D7</f>
        <v>100</v>
      </c>
      <c r="K7" s="43">
        <f>G7+I7+E7</f>
        <v>0</v>
      </c>
    </row>
    <row r="8" spans="1:11" ht="15.75">
      <c r="A8" s="42" t="s">
        <v>148</v>
      </c>
      <c r="B8" s="44" t="s">
        <v>33</v>
      </c>
      <c r="C8" s="43">
        <f>'[1]Planilha'!H22</f>
        <v>0</v>
      </c>
      <c r="D8" s="43">
        <v>30</v>
      </c>
      <c r="E8" s="43">
        <f t="shared" si="0"/>
        <v>0</v>
      </c>
      <c r="F8" s="40">
        <v>50</v>
      </c>
      <c r="G8" s="43">
        <f t="shared" si="0"/>
        <v>0</v>
      </c>
      <c r="H8" s="40">
        <v>20</v>
      </c>
      <c r="I8" s="43">
        <f t="shared" si="1"/>
        <v>0</v>
      </c>
      <c r="J8" s="43">
        <f aca="true" t="shared" si="2" ref="J8:K14">F8+H8+D8</f>
        <v>100</v>
      </c>
      <c r="K8" s="43">
        <f t="shared" si="2"/>
        <v>0</v>
      </c>
    </row>
    <row r="9" spans="1:11" ht="15.75">
      <c r="A9" s="42" t="s">
        <v>149</v>
      </c>
      <c r="B9" s="44" t="s">
        <v>44</v>
      </c>
      <c r="C9" s="43">
        <f>'[1]Planilha'!H28</f>
        <v>0</v>
      </c>
      <c r="D9" s="43">
        <v>20</v>
      </c>
      <c r="E9" s="43">
        <f t="shared" si="0"/>
        <v>0</v>
      </c>
      <c r="F9" s="40">
        <v>30</v>
      </c>
      <c r="G9" s="43">
        <f t="shared" si="0"/>
        <v>0</v>
      </c>
      <c r="H9" s="40">
        <v>50</v>
      </c>
      <c r="I9" s="43">
        <f t="shared" si="1"/>
        <v>0</v>
      </c>
      <c r="J9" s="43">
        <f t="shared" si="2"/>
        <v>100</v>
      </c>
      <c r="K9" s="43">
        <f t="shared" si="2"/>
        <v>0</v>
      </c>
    </row>
    <row r="10" spans="1:11" ht="15.75">
      <c r="A10" s="42" t="s">
        <v>150</v>
      </c>
      <c r="B10" s="44" t="s">
        <v>52</v>
      </c>
      <c r="C10" s="43">
        <f>'[1]Planilha'!H33</f>
        <v>0</v>
      </c>
      <c r="D10" s="43">
        <v>10</v>
      </c>
      <c r="E10" s="43">
        <f t="shared" si="0"/>
        <v>0</v>
      </c>
      <c r="F10" s="40">
        <v>40</v>
      </c>
      <c r="G10" s="43">
        <f t="shared" si="0"/>
        <v>0</v>
      </c>
      <c r="H10" s="40">
        <v>50</v>
      </c>
      <c r="I10" s="43">
        <f t="shared" si="1"/>
        <v>0</v>
      </c>
      <c r="J10" s="43">
        <f t="shared" si="2"/>
        <v>100</v>
      </c>
      <c r="K10" s="43">
        <f t="shared" si="2"/>
        <v>0</v>
      </c>
    </row>
    <row r="11" spans="1:11" ht="15.75">
      <c r="A11" s="42" t="s">
        <v>151</v>
      </c>
      <c r="B11" s="44" t="s">
        <v>61</v>
      </c>
      <c r="C11" s="43">
        <f>'[1]Planilha'!H39</f>
        <v>0</v>
      </c>
      <c r="D11" s="43"/>
      <c r="E11" s="43">
        <f t="shared" si="0"/>
        <v>0</v>
      </c>
      <c r="F11" s="40">
        <v>30</v>
      </c>
      <c r="G11" s="43">
        <f t="shared" si="0"/>
        <v>0</v>
      </c>
      <c r="H11" s="40">
        <v>70</v>
      </c>
      <c r="I11" s="43">
        <f t="shared" si="1"/>
        <v>0</v>
      </c>
      <c r="J11" s="43">
        <f t="shared" si="2"/>
        <v>100</v>
      </c>
      <c r="K11" s="43">
        <f t="shared" si="2"/>
        <v>0</v>
      </c>
    </row>
    <row r="12" spans="1:11" ht="15.75">
      <c r="A12" s="42" t="s">
        <v>152</v>
      </c>
      <c r="B12" s="44" t="s">
        <v>78</v>
      </c>
      <c r="C12" s="43">
        <f>'[1]Planilha'!H48</f>
        <v>0</v>
      </c>
      <c r="D12" s="43"/>
      <c r="E12" s="43">
        <f t="shared" si="0"/>
        <v>0</v>
      </c>
      <c r="F12" s="40">
        <v>20</v>
      </c>
      <c r="G12" s="43">
        <f t="shared" si="0"/>
        <v>0</v>
      </c>
      <c r="H12" s="40">
        <v>80</v>
      </c>
      <c r="I12" s="43">
        <f t="shared" si="1"/>
        <v>0</v>
      </c>
      <c r="J12" s="43">
        <f t="shared" si="2"/>
        <v>100</v>
      </c>
      <c r="K12" s="43">
        <f t="shared" si="2"/>
        <v>0</v>
      </c>
    </row>
    <row r="13" spans="1:11" ht="15.75">
      <c r="A13" s="42" t="s">
        <v>153</v>
      </c>
      <c r="B13" s="44" t="s">
        <v>110</v>
      </c>
      <c r="C13" s="43">
        <f>'[1]Planilha'!H65</f>
        <v>0</v>
      </c>
      <c r="D13" s="43"/>
      <c r="E13" s="43">
        <f t="shared" si="0"/>
        <v>0</v>
      </c>
      <c r="F13" s="40">
        <v>50</v>
      </c>
      <c r="G13" s="43">
        <f>$C13*F13/100</f>
        <v>0</v>
      </c>
      <c r="H13" s="40">
        <v>50</v>
      </c>
      <c r="I13" s="43">
        <f>$C13*H13/100</f>
        <v>0</v>
      </c>
      <c r="J13" s="43">
        <f t="shared" si="2"/>
        <v>100</v>
      </c>
      <c r="K13" s="43">
        <f t="shared" si="2"/>
        <v>0</v>
      </c>
    </row>
    <row r="14" spans="1:11" ht="15.75">
      <c r="A14" s="42" t="s">
        <v>154</v>
      </c>
      <c r="B14" s="44" t="s">
        <v>114</v>
      </c>
      <c r="C14" s="43">
        <f>'[1]Planilha'!H69</f>
        <v>0</v>
      </c>
      <c r="D14" s="43"/>
      <c r="E14" s="43">
        <f t="shared" si="0"/>
        <v>0</v>
      </c>
      <c r="F14" s="40">
        <v>30</v>
      </c>
      <c r="G14" s="43">
        <f>$C14*F14/100</f>
        <v>0</v>
      </c>
      <c r="H14" s="40">
        <v>70</v>
      </c>
      <c r="I14" s="43">
        <f>$C14*H14/100</f>
        <v>0</v>
      </c>
      <c r="J14" s="43">
        <f t="shared" si="2"/>
        <v>100</v>
      </c>
      <c r="K14" s="43">
        <f t="shared" si="2"/>
        <v>0</v>
      </c>
    </row>
    <row r="15" spans="1:11" ht="15.75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.75">
      <c r="A16" s="38" t="s">
        <v>122</v>
      </c>
      <c r="B16" s="38"/>
      <c r="C16" s="43">
        <f>SUM(C7:C15)</f>
        <v>0</v>
      </c>
      <c r="D16" s="45">
        <f>SUM(E7:E14)</f>
        <v>0</v>
      </c>
      <c r="E16" s="45"/>
      <c r="F16" s="45">
        <f>SUM(G7:G14)</f>
        <v>0</v>
      </c>
      <c r="G16" s="45"/>
      <c r="H16" s="45">
        <f>SUM(I7:I14)</f>
        <v>0</v>
      </c>
      <c r="I16" s="45"/>
      <c r="J16" s="46"/>
      <c r="K16" s="46"/>
    </row>
    <row r="17" spans="1:11" ht="15.75">
      <c r="A17" s="38" t="s">
        <v>142</v>
      </c>
      <c r="B17" s="38"/>
      <c r="C17" s="43"/>
      <c r="D17" s="45">
        <f>D16</f>
        <v>0</v>
      </c>
      <c r="E17" s="45"/>
      <c r="F17" s="45">
        <f>F16+D17</f>
        <v>0</v>
      </c>
      <c r="G17" s="45"/>
      <c r="H17" s="45">
        <f>H16+F17</f>
        <v>0</v>
      </c>
      <c r="I17" s="45"/>
      <c r="J17" s="47">
        <f>SUM(K7:K14)</f>
        <v>0</v>
      </c>
      <c r="K17" s="38"/>
    </row>
  </sheetData>
  <sheetProtection/>
  <mergeCells count="16">
    <mergeCell ref="A17:B17"/>
    <mergeCell ref="D17:E17"/>
    <mergeCell ref="F17:G17"/>
    <mergeCell ref="H17:I17"/>
    <mergeCell ref="J17:K17"/>
    <mergeCell ref="A1:K1"/>
    <mergeCell ref="A2:K2"/>
    <mergeCell ref="D4:E4"/>
    <mergeCell ref="F4:G4"/>
    <mergeCell ref="H4:I4"/>
    <mergeCell ref="J4:K4"/>
    <mergeCell ref="A16:B16"/>
    <mergeCell ref="D16:E16"/>
    <mergeCell ref="F16:G16"/>
    <mergeCell ref="H16:I16"/>
    <mergeCell ref="J16:K1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TCE-PE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Vieira de Santana</dc:creator>
  <cp:keywords/>
  <dc:description/>
  <cp:lastModifiedBy>Jose Vieira de Santana</cp:lastModifiedBy>
  <dcterms:created xsi:type="dcterms:W3CDTF">2017-07-19T17:51:29Z</dcterms:created>
  <dcterms:modified xsi:type="dcterms:W3CDTF">2017-07-19T18:04:21Z</dcterms:modified>
  <cp:category/>
  <cp:version/>
  <cp:contentType/>
  <cp:contentStatus/>
</cp:coreProperties>
</file>