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8" activeTab="2"/>
  </bookViews>
  <sheets>
    <sheet name="Anexo.II_Planilha" sheetId="1" r:id="rId1"/>
    <sheet name="AnexoIII_Cronograma" sheetId="2" r:id="rId2"/>
    <sheet name="Planilha de BDI" sheetId="3" r:id="rId3"/>
  </sheets>
  <definedNames/>
  <calcPr fullCalcOnLoad="1"/>
</workbook>
</file>

<file path=xl/sharedStrings.xml><?xml version="1.0" encoding="utf-8"?>
<sst xmlns="http://schemas.openxmlformats.org/spreadsheetml/2006/main" count="849" uniqueCount="609">
  <si>
    <t>Fornecimento e instalação de placa em material fotoluminescente com SETA mais texto: SAÍDA.</t>
  </si>
  <si>
    <t>luminária de emergência, teto, redonda, pot. 15w, alimentação 220V</t>
  </si>
  <si>
    <t>luminária refletor de emergência com bloco autônomo, pot. 15w, alimentação 220V</t>
  </si>
  <si>
    <t>acionador manual de emeregência</t>
  </si>
  <si>
    <t>sirene audiovisual de emeregência</t>
  </si>
  <si>
    <t>chuveiro automático sprinkler</t>
  </si>
  <si>
    <t>detector óptico enderaçável de fumaça</t>
  </si>
  <si>
    <t>ABRIGO PARA HIDRANTE, 75X45X17CM, COM REGISTRO GLOBO ANGULAR 45º 2.1/2", ADAPTADOR STORZ 2.1/2", MANGUEIRA DE INCÊNDIO 15M, REDUÇÃO 2.1/2X1.1/2" E ESGUICHO EM LATÃO 1.1/2" - FORNECIMENTO E INSTALAÇÃO</t>
  </si>
  <si>
    <t>HIDRANTE SUBTERRANEO FERRO FUNDIDO C/ CURVA LONGA E CAIXA DN=75MM</t>
  </si>
  <si>
    <t>INSTALACAO PARA-RAIOS P/RESERVATORIO</t>
  </si>
  <si>
    <t>BOMBA CENTRIFUGA C/ MOTOR ELETRICO TRIFASICO 1CV</t>
  </si>
  <si>
    <t>BOMBA CENTRIFUGA TRIFÁSICA 15CV Hman = 42,78mca  Q=61,32 m3/h</t>
  </si>
  <si>
    <t>CAIXA METÁLICA DE SOBREPOR 40x40x10cm COM FUNDO EM MADEIRA PARA FIXAÇÃO DO BARRAMENTO DE TERRA PARA 800A</t>
  </si>
  <si>
    <t>CAIXA RETANGULAR 4" X 4" ALTA (2,00 M DO PISO), PVC, INSTALADA EM PAREDE - FORNECIMENTO E INSTALAÇÃO.</t>
  </si>
  <si>
    <t>PÓ PARA SOLDA EXOTÉRMICA Nº 90</t>
  </si>
  <si>
    <t>AÇO CA-25 DIAM. 10Mm BARRA COM 12m</t>
  </si>
  <si>
    <t>CABO DE COBRE NU 35MM2 - FORNECIMENTO E INSTALACAO</t>
  </si>
  <si>
    <t>CABO DE COBRE NU 50MM2 - FORNECIMENTO E INSTALACAO</t>
  </si>
  <si>
    <t>TUBO DE AÇO GALVANIZADO COM COSTURA 1" (25MM), INCLUSIVE CONEXOES - FORNECIMENTO E INSTALACAO</t>
  </si>
  <si>
    <t>TUBO DE AÇO GALVANIZADO COM COSTURA, CLASSE MÉDIA, CONEXÃO ROSQUEADA,DN 32 (1 1/4"), INSTALADO EM REDE DE ALIMENTAÇÃO PARA SPRINKLER - FORNECIMENTO E INSTALAÇÃO.</t>
  </si>
  <si>
    <t>TUBO DE AÇO PRETO SEM COSTURA, CONEXÃO SOLDADA, DN 40 (1 1/2"), INSTALADO EM REDE DE ALIMENTAÇÃO PARA SPRINKLER - FORNECIMENTO E INSTALAÇÃO.</t>
  </si>
  <si>
    <t>TUBO DE AÇO PRETO SEM COSTURA, CONEXÃO SOLDADA, DN 50 (2"), INSTALADOEM REDE DE ALIMENTAÇÃO PARA SPRINKLER - FORNECIMENTO E INSTALAÇÃO.</t>
  </si>
  <si>
    <t>TUBO DE AÇO PRETO SEM COSTURA, CONEXÃO SOLDADA, DN 65 (2 1/2"), INSTALADO EM REDE DE ALIMENTAÇÃO PARA HIDRANTE - FORNECIMENTO E INSTALAÇÃO.</t>
  </si>
  <si>
    <t>TUBO DE AÇO PRETO SEM COSTURA, CONEXÃO SOLDADA, DN 80 (3"), INSTALADO EM PRUMADAS - FORNECIMENTO E INSTALAÇÃO.</t>
  </si>
  <si>
    <t>ELETRODUTO RÍGIDO ROSCÁVEL, PVC, DN 25 MM (3/4"), PARA CIRCUITOS TERMINAIS, INSTALADO EM PAREDE - FORNECIMENTO E INSTALAÇÃO.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</si>
  <si>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</si>
  <si>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</si>
  <si>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</si>
  <si>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</si>
  <si>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</si>
  <si>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</si>
  <si>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</si>
  <si>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</si>
  <si>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</si>
  <si>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</si>
  <si>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</si>
  <si>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</si>
  <si>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</si>
  <si>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</si>
  <si>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</si>
  <si>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</si>
  <si>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</si>
  <si>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</si>
  <si>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</si>
  <si>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</si>
  <si>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</si>
  <si>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</si>
  <si>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</si>
  <si>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</si>
  <si>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</si>
  <si>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</si>
  <si>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</si>
  <si>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</si>
  <si>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</si>
  <si>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</si>
  <si>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Instalações Telemáticas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</si>
  <si>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</si>
  <si>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</si>
  <si>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</si>
  <si>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</si>
  <si>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</si>
  <si>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</si>
  <si>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</si>
  <si>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</si>
  <si>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</si>
  <si>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</si>
  <si>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</si>
  <si>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Instalações Hidrossanitárias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</si>
  <si>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</si>
  <si>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</si>
  <si>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</si>
  <si>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</si>
  <si>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</si>
  <si>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</si>
  <si>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</si>
  <si>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</si>
  <si>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</si>
  <si>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</si>
  <si>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</si>
  <si>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</si>
  <si>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</si>
  <si>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</si>
  <si>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</si>
  <si>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</si>
  <si>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</si>
  <si>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</si>
  <si>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</si>
  <si>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</si>
  <si>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</si>
  <si>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</si>
  <si>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</si>
  <si>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</si>
  <si>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</si>
  <si>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</si>
  <si>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</si>
  <si>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</si>
  <si>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</si>
  <si>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</si>
  <si>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</si>
  <si>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</si>
  <si>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</si>
  <si>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</si>
  <si>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</si>
  <si>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</si>
  <si>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</si>
  <si>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</si>
  <si>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</si>
  <si>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</si>
  <si>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</si>
  <si>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</si>
  <si>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</si>
  <si>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</si>
  <si>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</si>
  <si>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</si>
  <si>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</si>
  <si>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</si>
  <si>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</si>
  <si>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</si>
  <si>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</si>
  <si>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</si>
  <si>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Conjuntos Sanitários</t>
  </si>
  <si>
    <t>14.1</t>
  </si>
  <si>
    <t>Conjunto de bacia com caixa acoplada vogue plus   p.505.17 ;  assento sanitário em polipropileno, da amanco, modelo tahiti,  linha soft close,  com engate rápido e encaixe ajustável em todas as direções e removível para limpeza. ; ducha higiênica de parede sem registro, com fechamento automático através do próprio suporte, com mangueira e pistola branca, linha opus  da fabrimar.</t>
  </si>
  <si>
    <t>14.2</t>
  </si>
  <si>
    <t>Conjunto de mictório com sifão integrado m.715.17 ;  válvula para mictório horizontal com fechamento automático decamatic eco 2572.c</t>
  </si>
  <si>
    <t>14.3</t>
  </si>
  <si>
    <t>Conjunto cuba de semi-encaixe quadrada deca l800.17 branca; torneira de mesa com fechamento automático para lavatório (decamatic  1172.c);válvula de escoamento para lavatório, em bronze e latão, com tampa plástica (código 1602.c.pla deca), com fixação através de parafuso em aço inox; sifão flexível ajustável multiuso, monobloco, em polipropileno sem copo.</t>
  </si>
  <si>
    <t>14.4</t>
  </si>
  <si>
    <t>Conjunto de lavatório de embutir redondo l.41.17 deca; torneira de mesa com fechamento automático para lavatório (decamatic link 1173.c);válvula de escoamento para lavatório, em bronze e latão, com tampa plástica (código 1602.c.pla deca), com fixação através de parafuso em aço inox; sifão flexível ajustável multiuso, monobloco, em polipropileno sem copo.</t>
  </si>
  <si>
    <t>14.5</t>
  </si>
  <si>
    <t>Conjunto de lavatório de canto suspenso com mesa, deca código l.76  branco; torneira para lavatório de mesa pressmatic benefit leed (para wc acessível (pne-pessoas com necessidades especiais)  com fechamento automático através de alavanca. Código 00592706 docol; válvula de escoamento para lavatório, em bronze e latão, com tampa plástica (código 1602.c.pla deca), com fixação através de parafuso em aço inox; sifão flexível ajustável multiuso, monobloco, em polipropileno sem copo.</t>
  </si>
  <si>
    <t>14.6</t>
  </si>
  <si>
    <t>Conjunto de cuba de louça, embutir, quadrada  (l.701.17  deca); torneira de mesa com fechamento automático para lavatório (decamatic link 1173.c);válvula de escoamento para lavatório, em bronze e latão, com tampa plástica (código 1602.c.pla deca), com fixação através de parafuso em aço inox; sifão flexível ajustável multiuso, monobloco, em polipropileno sem copo.</t>
  </si>
  <si>
    <t>14.7</t>
  </si>
  <si>
    <t>Conjunto de cuba em aço inox aisi 304, 40x34x17, tipo embutir,  acabamento alto brilho: válvula de  ø 3 1/2'' em  aço inox e polipropileno, fixa com parafuso central e tampa de vedação, com rosca ø 1 1/2"; torneira de mesa com arejador articulado, bica móvel e  mecanismo de  1/4 de volta  (modelo sky deca 1167.c25; sifão flexível ajustável multiuso, monobloco, em polipropileno sem copo.</t>
  </si>
  <si>
    <t>14.8</t>
  </si>
  <si>
    <t>14.9</t>
  </si>
  <si>
    <t>Conjunto com registro de pressão com acabamento docol  pra chuveiro de pressão basedocol 3/4'' de mecanismo 1/4 de volta, modelo itapema bella (cód. 00162660); chuveio 1/2' em polipropileno com acabamento cromado, com espalhador regulável e jato articulado.</t>
  </si>
  <si>
    <t>14.10</t>
  </si>
  <si>
    <t>Barra/alça de segurança ou  apoio, para banheiro pne, em aço inox 304, com flange para ocultar parafusos.  Dim  80cm.</t>
  </si>
  <si>
    <t>14.11</t>
  </si>
  <si>
    <t>Banco para banho articulado pne, confeccionado em aço inox, da nobreinox. 45x70cm</t>
  </si>
  <si>
    <t>14.12</t>
  </si>
  <si>
    <t>Tapete estrado antiderrapante para box com ventosas, confeccionado em plástico branco. Dimensões: 53 x 48 x 2,5 cm</t>
  </si>
  <si>
    <t>14.13</t>
  </si>
  <si>
    <t>Secador de mão sensorizado dual plus, fluxo de ar de 50l/seg. - 410 km/h, modelo  70.012 da draco.</t>
  </si>
  <si>
    <t>Diversos</t>
  </si>
  <si>
    <t>15.1</t>
  </si>
  <si>
    <t>15.2</t>
  </si>
  <si>
    <t>Sistema de divisórias da neocon, linha alcoplac plus,  em laminado compacto de alta densidade, tipo painel estrutural, com acabamento madeirado dupla face, e acessórios de alumnínio estrusado fosco.</t>
  </si>
  <si>
    <t>15.3</t>
  </si>
  <si>
    <t>Sistema de portas  da neocon, linha nova alcoplac em laminado compacto de alta densidade, tipo painel estrutural, com acabamento madeirado dupla face, e acessórios de alumnínio estrusado fosco.</t>
  </si>
  <si>
    <t>15.4</t>
  </si>
  <si>
    <t>Banco simples, sem cabideiro 150x40x44cm, da neocon, confeccionado em painel estrutural (ts)</t>
  </si>
  <si>
    <t>15.5</t>
  </si>
  <si>
    <t>Armário para vestiário, sistema  neocon, confeccionado em painel estrutural (ts). Bloco/torre com  4 armários sobrepostos. Dimensões: armário 30x40x45cm    bloco 30x40x190cm   quantidade de armários individuais</t>
  </si>
  <si>
    <t>15.6</t>
  </si>
  <si>
    <t>Corrimão em tubo redondo aço carbono  1 1/2'', com pintura em esmalte sintético na cor branca. Fixo na parede através de varão redondo dobrado 9mm.</t>
  </si>
  <si>
    <t>15.7</t>
  </si>
  <si>
    <t>Poste metálico cônico  reto flangeado h=9,00m, acabamento galvanizado com pintura em esmalte sintético. Diâmetro base  ø  114mm, diâmetro topo   ø  60mm</t>
  </si>
  <si>
    <t>15.8</t>
  </si>
  <si>
    <t>15.9</t>
  </si>
  <si>
    <t>Bancada em quartzo natural,tipo silestone, espessura 20mm, cor alumínio nube (forneicmento e assentamento)</t>
  </si>
  <si>
    <t>15.10</t>
  </si>
  <si>
    <t>Grelha metálica para base das rampas de acesso a cobertura, inclusive fixação, caixa metálica e ligação a rede coletora de águas pluviais, conforme detalhe arquitetônico</t>
  </si>
  <si>
    <t>Acesso e demarcação de vagas</t>
  </si>
  <si>
    <t>16.1</t>
  </si>
  <si>
    <t>Equipamentos para as ilhas de entrada</t>
  </si>
  <si>
    <t>16.1.1</t>
  </si>
  <si>
    <t>Cancela automatizada</t>
  </si>
  <si>
    <t>unid</t>
  </si>
  <si>
    <t>16.1.2</t>
  </si>
  <si>
    <t>Laço indutivo</t>
  </si>
  <si>
    <t>16.1.3</t>
  </si>
  <si>
    <t>Sistema de Leitura mifare</t>
  </si>
  <si>
    <t>16.1.4</t>
  </si>
  <si>
    <t>Sistema de leitura TAG</t>
  </si>
  <si>
    <t>16.2</t>
  </si>
  <si>
    <t>Equipamentos para as ilhas de saída</t>
  </si>
  <si>
    <t>16.2.1</t>
  </si>
  <si>
    <t>16.2.2</t>
  </si>
  <si>
    <t>16.2.3</t>
  </si>
  <si>
    <t>Sistema de leitura mifare</t>
  </si>
  <si>
    <t>16.2.4</t>
  </si>
  <si>
    <t>16.3</t>
  </si>
  <si>
    <t>16.3.1</t>
  </si>
  <si>
    <t>Park Manager 5</t>
  </si>
  <si>
    <t>16.3.2</t>
  </si>
  <si>
    <t>Interface PME-S / Voz</t>
  </si>
  <si>
    <t>16.3.3</t>
  </si>
  <si>
    <t>Leitor / Gravado MIFARE</t>
  </si>
  <si>
    <t>16.4</t>
  </si>
  <si>
    <t>CONTROLE DE VAGA E ILUMINAÇÃO</t>
  </si>
  <si>
    <t>16.4.1</t>
  </si>
  <si>
    <t>Sensor / Controle de Vagas</t>
  </si>
  <si>
    <t>16.4.2</t>
  </si>
  <si>
    <t>Totem Display Externo de Vagas</t>
  </si>
  <si>
    <t>16.4.3</t>
  </si>
  <si>
    <t>Sensor/Controle de Iluminação</t>
  </si>
  <si>
    <t>16.5</t>
  </si>
  <si>
    <t>ACESSÓRIOS PARA ACESSO</t>
  </si>
  <si>
    <t>16.5.1</t>
  </si>
  <si>
    <t>Tag adesiva de proximidade</t>
  </si>
  <si>
    <t>16.5.2</t>
  </si>
  <si>
    <t>Cartão PVC mifare de proximidade</t>
  </si>
  <si>
    <t>Paisagismo</t>
  </si>
  <si>
    <t>17.1</t>
  </si>
  <si>
    <t>Mudas</t>
  </si>
  <si>
    <t>17.1.1</t>
  </si>
  <si>
    <t>GRAMA RABO DE GATO</t>
  </si>
  <si>
    <t>m²</t>
  </si>
  <si>
    <t>17.1.2</t>
  </si>
  <si>
    <t>GRAMA ESMERALDA</t>
  </si>
  <si>
    <t>17.1.3</t>
  </si>
  <si>
    <t>PALMEIRA VEITICHIA</t>
  </si>
  <si>
    <t>17.1.4</t>
  </si>
  <si>
    <t>FELICIO</t>
  </si>
  <si>
    <t>17.1.5</t>
  </si>
  <si>
    <t>TERMINALIA</t>
  </si>
  <si>
    <t>17.1.6</t>
  </si>
  <si>
    <t>IPÊ ROSA</t>
  </si>
  <si>
    <t>17.1.7</t>
  </si>
  <si>
    <t>BAOBÁ</t>
  </si>
  <si>
    <t>17.1.8</t>
  </si>
  <si>
    <t>ESTRELÍTZIA</t>
  </si>
  <si>
    <t>17.1.9</t>
  </si>
  <si>
    <t>IXORIA VERMELHA</t>
  </si>
  <si>
    <t>17.1.10</t>
  </si>
  <si>
    <t>IXORA AMARELA</t>
  </si>
  <si>
    <t>17.1.11</t>
  </si>
  <si>
    <t>PINGO DE OURO</t>
  </si>
  <si>
    <t>17.2</t>
  </si>
  <si>
    <t>Material para plantio</t>
  </si>
  <si>
    <t>17.2.1</t>
  </si>
  <si>
    <t>SUBSTRATO PARA PLANTIO</t>
  </si>
  <si>
    <t>sacos</t>
  </si>
  <si>
    <t>17.2.2</t>
  </si>
  <si>
    <t>SOLO FÉRTIL</t>
  </si>
  <si>
    <t>m³</t>
  </si>
  <si>
    <t>17.2.3</t>
  </si>
  <si>
    <t>CALCÁRIO DOLOMITICO</t>
  </si>
  <si>
    <t>Kg</t>
  </si>
  <si>
    <t>17.2.4</t>
  </si>
  <si>
    <t>PÓ DE COCO</t>
  </si>
  <si>
    <t>17.3</t>
  </si>
  <si>
    <t>Mão de obra</t>
  </si>
  <si>
    <t>17.3.1</t>
  </si>
  <si>
    <t>Mão de obra de execução</t>
  </si>
  <si>
    <t>CRONOGRAMA FÍSICO-FINANCEIRO</t>
  </si>
  <si>
    <t>OBRA:</t>
  </si>
  <si>
    <t>CONSTRUÇÃO DO EDIFÍCIO GARAGEM DO TCE</t>
  </si>
  <si>
    <t>MÊS 01</t>
  </si>
  <si>
    <t>MÊS 02</t>
  </si>
  <si>
    <t>MÊS 03</t>
  </si>
  <si>
    <t>MÊS 04</t>
  </si>
  <si>
    <t>MÊS 05</t>
  </si>
  <si>
    <t>ITEM</t>
  </si>
  <si>
    <t>DESCRIÇÃO</t>
  </si>
  <si>
    <t>VALOR</t>
  </si>
  <si>
    <t>%</t>
  </si>
  <si>
    <t>R$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</si>
  <si>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</si>
  <si>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</si>
  <si>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</si>
  <si>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</si>
  <si>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</si>
  <si>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</si>
  <si>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</si>
  <si>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</si>
  <si>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</si>
  <si>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</si>
  <si>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TOTAL</t>
  </si>
  <si>
    <t>ACUMULADO</t>
  </si>
  <si>
    <t>DEMONSTRATIVO DE COMPOSIÇÃO DO BDI</t>
  </si>
  <si>
    <t>(BENEFÍCIO E DESPESAS INDIRETAS)</t>
  </si>
  <si>
    <t>CONSTRUÇÃO DO EDIFÍCIO GARAGEM</t>
  </si>
  <si>
    <t>DATA:</t>
  </si>
  <si>
    <t>LOCAL:</t>
  </si>
  <si>
    <t>RUA DA AURORA, 777 - BOA VISTA</t>
  </si>
  <si>
    <t>TAXA</t>
  </si>
  <si>
    <t>DESCRIÇAO DO ITEM</t>
  </si>
  <si>
    <t>DESPESAS INDIRETAS</t>
  </si>
  <si>
    <t>A</t>
  </si>
  <si>
    <t>Despesa financeira</t>
  </si>
  <si>
    <t>B</t>
  </si>
  <si>
    <t>Administrações</t>
  </si>
  <si>
    <t>B.1</t>
  </si>
  <si>
    <t>Administração Central</t>
  </si>
  <si>
    <t>B.2</t>
  </si>
  <si>
    <t>Administração Local</t>
  </si>
  <si>
    <t>C</t>
  </si>
  <si>
    <t>Contingências, seguros, garantia e risco</t>
  </si>
  <si>
    <t>D</t>
  </si>
  <si>
    <t>Despesa tributária</t>
  </si>
  <si>
    <t>D.1</t>
  </si>
  <si>
    <t>PIS, COFINS</t>
  </si>
  <si>
    <t>D.2</t>
  </si>
  <si>
    <t>ISS - Alíquota de 5%</t>
  </si>
  <si>
    <t>D.3</t>
  </si>
  <si>
    <t>Parcela sobre o faturamento (Desoneração)</t>
  </si>
  <si>
    <t>BENEFÍCIO</t>
  </si>
  <si>
    <t>E</t>
  </si>
  <si>
    <t>Benefício do construtor</t>
  </si>
  <si>
    <t>TAXA TOTAL DE BDI ADOTADA</t>
  </si>
  <si>
    <t>² FÓRMULA DE CÁLCULO DE BDI =[ ( 1+A ) ( 1+B ) ( 1+C ) (1+E)] - 1</t>
  </si>
  <si>
    <t>, Sendo:</t>
  </si>
  <si>
    <t>( 1- D )</t>
  </si>
  <si>
    <t>A = Taxa representativa das despesas financeiras;</t>
  </si>
  <si>
    <t>B = Taxa representativa das despesas com a administração central dos serviços</t>
  </si>
  <si>
    <t>C = Taxa representativa das despesas com contingênicas (Seguros, Riscos, Imprevistos)</t>
  </si>
  <si>
    <t>D = Taxa representativa das despesas tributárias (PIS, COFINS, ISS);</t>
  </si>
  <si>
    <t>D.3 = Taxa pela Lei 12.844/13 (Desoneração)</t>
  </si>
  <si>
    <t>E = Taxa representativa do Benefício do Construtor (Lucro ou Bônus).</t>
  </si>
  <si>
    <t>01</t>
  </si>
  <si>
    <t>02</t>
  </si>
  <si>
    <t>03</t>
  </si>
  <si>
    <t>04</t>
  </si>
  <si>
    <t>05</t>
  </si>
  <si>
    <t>06</t>
  </si>
  <si>
    <t>07</t>
  </si>
  <si>
    <t xml:space="preserve">FORNECIMENTO E INSTALAÇÃO DE PROTETOR DE SURTO UNIPOLAR DPS 25KA </t>
  </si>
  <si>
    <t>Instalação de Combate a Incêndio e SPDA</t>
  </si>
  <si>
    <t>10.31</t>
  </si>
  <si>
    <t>10.32</t>
  </si>
  <si>
    <t>10.33</t>
  </si>
  <si>
    <t>13.27</t>
  </si>
  <si>
    <t>13.28</t>
  </si>
  <si>
    <t>13.29</t>
  </si>
  <si>
    <t>13.30</t>
  </si>
  <si>
    <t>Acabamento docol  pra chuveiro de pressão basedocol 3/4'' de mecanismo 1/4 de volta, modelo itapema bella (cód. 00162660); chuveio 1/2' em polipropileno com acabamento cromado, com espalhador regulável e jato articulado.</t>
  </si>
  <si>
    <t>Equipamentos e software para controle</t>
  </si>
  <si>
    <t>Corrimão em tubo redondo aço carbono  1 1/2'' e varão quadrado de 1/2 polegada, h=50cm, com pintura em esmalte sintético na cor branca. Engastado no peitoril com argamassa de chumbamento tipo grount.</t>
  </si>
  <si>
    <t>Alambrado_quadra poliesportiva_ sustentação em  estrutura  com tubo metálico de 2", chapa 1,5mm,  e fechamento em alambrado com tela flexível em nylon, malha 50mm rna cor verde,  1.530m².  Fechamento superior em rede de naylon malha 50mm 1200 m2 (com todas as tela inclusas.)</t>
  </si>
  <si>
    <t>Pintura em primer MC - DUR 1200 VK com consumo médio de 0,200 kg/m2 e  tinta epóxi MC-DUR 1252 com consumo médio de 0,900 kg/m2 fornecimento e execução de pintura na quadra nas cores determinadas em projeto, inclusive com demarcações</t>
  </si>
  <si>
    <t>15.11</t>
  </si>
  <si>
    <t>Impermeabilização com emprego de argamassa de cimento e areia com adição de impermabilizante sika 1 ou similar, em alvenarias de fundação com espessura de 1,5cm</t>
  </si>
  <si>
    <t>15.12</t>
  </si>
  <si>
    <t>Pintura acícilica em piso de concreto polido, em três demãos em cor especificada pelo projeto</t>
  </si>
  <si>
    <t/>
  </si>
  <si>
    <t>ESTADO DE PERNAMBUCO</t>
  </si>
  <si>
    <t>TRIBUNAL DE CONTAS DO ESTADO</t>
  </si>
  <si>
    <t>OBRA: URBANIZAÇÃO E ACABAMENTO DO EDIFÍCIO GARAGEM DO TRIBUNAL DE CONTAS DE PERNAMBUCO</t>
  </si>
  <si>
    <t>LOCAL: RUA DA AURORA, 777 - BOA VISTA - RECIFE - PE</t>
  </si>
  <si>
    <t>Março / 17</t>
  </si>
  <si>
    <t>Item</t>
  </si>
  <si>
    <t>Ref.</t>
  </si>
  <si>
    <t>Descrição</t>
  </si>
  <si>
    <t>Unid.</t>
  </si>
  <si>
    <t>Quant.</t>
  </si>
  <si>
    <t>Pr. Unitário</t>
  </si>
  <si>
    <t>Pr. Total</t>
  </si>
  <si>
    <t>Serviços preliminares</t>
  </si>
  <si>
    <t>1.1</t>
  </si>
  <si>
    <t>Fornecimento e assentamento de placa da obra</t>
  </si>
  <si>
    <t>m2</t>
  </si>
  <si>
    <t>1.2</t>
  </si>
  <si>
    <t>Remoção de pavimentação em paralelepipedo sobre colchão de areia, inclusive carga, remoção e bota-fora do material retirado até a distância de 22 km</t>
  </si>
  <si>
    <t>1.3</t>
  </si>
  <si>
    <t>Demolição de piso de antigas edificações, inclusive carga, descarga e bota-fora de material até a distância de 22 km em aterro licenciado do material inservível</t>
  </si>
  <si>
    <t>1.4</t>
  </si>
  <si>
    <t>Corte em solo, para nivelamento, até a profundidade máxima de 40cm, inclusive carga, transporte e descarga em aterro licenciado de material inservível</t>
  </si>
  <si>
    <t>1.5</t>
  </si>
  <si>
    <t>Demolição de muro em alvenaria, inclusive remoção de fundações, com carga, transporte e descarga em aterro licenciado do material inservível até a distância máxima de 22 km</t>
  </si>
  <si>
    <t>1.6</t>
  </si>
  <si>
    <t>Demolição de louças e metais sanitários</t>
  </si>
  <si>
    <t>cj</t>
  </si>
  <si>
    <t>1.7</t>
  </si>
  <si>
    <t>Demolição de revestimento de piso em cerâmica</t>
  </si>
  <si>
    <t>1.8</t>
  </si>
  <si>
    <t>Demolição de revestimento de parede em cerâmica</t>
  </si>
  <si>
    <t>1.9</t>
  </si>
  <si>
    <t>Demolição de alvenaria em tijolos cerâmicos ou blocos de concreto</t>
  </si>
  <si>
    <t>1.10</t>
  </si>
  <si>
    <t>Demolição de revestimento em argamassa de cimento e areia</t>
  </si>
  <si>
    <t>Serviços em terra</t>
  </si>
  <si>
    <t>2.1</t>
  </si>
  <si>
    <t>Escavação mecânica (retroescavadeira) em terra para passagem de tubulação de serviços em material de primeira categoria, inclusive carga, transporte, descarga e bota-fora de material inservível em aterro licenciado</t>
  </si>
  <si>
    <t>m3</t>
  </si>
  <si>
    <t>2.2</t>
  </si>
  <si>
    <t>Escavação mecânica (retroescavadeira) de caixas para plantio de árvores, com indicação do nível de solo menor que o da guia para implantação do paisagismo</t>
  </si>
  <si>
    <t>2.3</t>
  </si>
  <si>
    <t>Reaterro apiloado de cavas com aproveitamento do material escavado, com compactação mecânica leve</t>
  </si>
  <si>
    <t>2.4</t>
  </si>
  <si>
    <t>Base de solo arenoso fino, compactado a 100% do protor normal, inclusive fornecimento e transporte do solo.</t>
  </si>
  <si>
    <t>Fundações</t>
  </si>
  <si>
    <t>3.1</t>
  </si>
  <si>
    <t>Concreto magro para lastro, traço 1:4,5;4,5, (cimento, areia e brita), preparo em betoneira</t>
  </si>
  <si>
    <t>3.2</t>
  </si>
  <si>
    <t>Caixa em concreto armado para implantação de árvores, conforme detalhe arquitetônico, com paredes e tampa em concreto de 35 Mpa, pré-fabricada</t>
  </si>
  <si>
    <t>Estrutura</t>
  </si>
  <si>
    <t>4.1</t>
  </si>
  <si>
    <t>Concreto armado pronto fck=35 Mpa, para qualquer tipo de estrutura, lançamento e adensamento</t>
  </si>
  <si>
    <t>Alvenarias / Vedações</t>
  </si>
  <si>
    <t>5.1</t>
  </si>
  <si>
    <t>Alvenaria de tijolos cerâmico de 8 furos, assentados a espelho, em alvenaria de 1/2 vez, assentados com argamassa de cimento e areia no traço 1:6</t>
  </si>
  <si>
    <t>5.2</t>
  </si>
  <si>
    <t>Fornecimento e assentamento de divisória tipo divulux com chapa dura de fibras de eucalipto prensada com acabamento em resina melamínica de baixa pressão com miolo celular e perfis de alumínio anodizado natural. Dim.: painéis 35 x 1.202 x 2.110 mm. Inclusive portas 35 x 820 x 2.110 mm e ferragens. conforme projeto arquitetônico</t>
  </si>
  <si>
    <t>Esquadrias</t>
  </si>
  <si>
    <t>6.1</t>
  </si>
  <si>
    <t>Janelas de Alumínio (fornecimento e assentamento)</t>
  </si>
  <si>
    <t>6.1.1</t>
  </si>
  <si>
    <t>Janela Alta tipo Maxim-ar alumínio e vidro de 6mm, em alumínio anodizado preto fosco, inclusive ferragens (1,20x0,60)</t>
  </si>
  <si>
    <t>unid.</t>
  </si>
  <si>
    <t>6.1.2</t>
  </si>
  <si>
    <t>Janela Baixa tipo Maxim-ar alumínio e vidro de 6mm, em alumínio anodizado preto fosco, inclusive ferragens (1,20 x 1,17)</t>
  </si>
  <si>
    <t>6.1.3</t>
  </si>
  <si>
    <t>Janela Alta tipo Maxim-ar alumínio e vidro de 6mm, em alumínio anodizado preto fosco, inclusive ferragens (2,20x0,40)</t>
  </si>
  <si>
    <t>6.1.4</t>
  </si>
  <si>
    <t>Janela Alta tipo Maxim-ar alumínio e vidro de 6mm, em alumínio anodizado preto fosco, inclusive ferragens ( 2,05 x 0,40)</t>
  </si>
  <si>
    <t>6.1.5</t>
  </si>
  <si>
    <t>Pele de vidro laminado fumê em vidro 10mm, em alumínio anodizado preto fosco, inclusive estrutura de sustentação, fixação e paginação conforme projeto arquitetônico ( 2,00 x 15,87)</t>
  </si>
  <si>
    <t>6.1.6</t>
  </si>
  <si>
    <t>Janela Baixa Fixa em alumínio anodizado preto fosco, com vidro de 8mm (0,90x0,90)</t>
  </si>
  <si>
    <t>6.1.7</t>
  </si>
  <si>
    <t>Janela Fixa de Veneziana em alumínio anodizado presto fosco com vidro aramado</t>
  </si>
  <si>
    <t>6.2</t>
  </si>
  <si>
    <t>Portas, inclusive grades e ferragens (fornecimento e assentamento)</t>
  </si>
  <si>
    <t>6.2.1</t>
  </si>
  <si>
    <t>Porta Pronta em folha única, folha revestida em laminado texturizado branco com bordas protegidas em perfil U em alumínio fosco, mola para porta DORMA, ref.: ma 200/2, fechadura linha Architect CJ 6521 e dobradiças da mesma linha. (conforme projeto arquitetônico) -( 060 x 2,10 )</t>
  </si>
  <si>
    <t>6.2.2</t>
  </si>
  <si>
    <t>Painel/ Porta metálica para fechamento de shaft em chapa 28 em aço carbono dobrada com Pintura em Esmalte Sintético, fixa com parafuso (painel) e com dobradiça (conforme projeto arquitetônico) - (1,65 x 1,40)</t>
  </si>
  <si>
    <t>6.2.3</t>
  </si>
  <si>
    <t>Porta Pronta folha revestida em laminado melamínico texturizado branco, com bordas protegidas em perfil U em alumínio fosco,  Fechadura Linha Architect Inox CJ 6521, La Fonte e dobradiças da mesma linha. (0,80 x 2,10)</t>
  </si>
  <si>
    <t>6.2.4</t>
  </si>
  <si>
    <t>Porta folha dupla revestida em laminado melamínico texturizado branco, com bordas protegidas em perfil U em alumínio fosco fechadura linha architect Inox CJ 6521, La Fonte. (1,40 x 2,10)</t>
  </si>
  <si>
    <t>6.2.5</t>
  </si>
  <si>
    <t>Porta pronta folha revestida em laminado melamínico texturizado branco, com bordas protegidas em perfil U em alumínio fosco mola para porta prata, Dorma | Ref. Ma 200/2; fechadura linha Architect Inox CJ 6521, La Fonte e dobradiças na mesma linha (conforme projeto arquitetônico).(0,80 x 2,10)</t>
  </si>
  <si>
    <t>6.2.6</t>
  </si>
  <si>
    <t>Porta  em folha de vidro temperado fumê 6mm, puxador para porta de vidro em moeda de vidro de 115mm e fechadura cromada para vidro temperado fumê tipo porta de abrir, inclusive dobradiças em aço para portas de vidro. (0,80 x 1,20)</t>
  </si>
  <si>
    <t>6.2.7</t>
  </si>
  <si>
    <t>Porta pronta folha revestida em laminado melamínico texturizado branco fechadura linha architect Inox CJ 6521, La Fonte, inclusive dobradiças na mesma linha (0,90 x 2,10).</t>
  </si>
  <si>
    <t>6.2.8</t>
  </si>
  <si>
    <t>Porta folha dupla revestida em laminado melamínico texturizado branco dobradiça 85 em latão cromado, com anéis 3x2,5'', fechadura linha Architect Inox CJ 6521, La Fonte e dobradiças da mesma linha (conforme projeto arquitetonico) (2,00 x 2,10).</t>
  </si>
  <si>
    <t>6.2.9</t>
  </si>
  <si>
    <t>Porta com gradil folha Dupla em Vidro Temperado Fumê Puxador para porta de vidro em moeda de vidro de 115mm Fechadura cromada para Vidro Temperado Fumê tipo porta de abrir;</t>
  </si>
  <si>
    <t>6.2.10</t>
  </si>
  <si>
    <t>Porta Corta-Fogo segundo norma do corpo de bombeiros, com barra antipânico</t>
  </si>
  <si>
    <t>6.2.11</t>
  </si>
  <si>
    <t>Gradil externo em Gradinese padrão Búzio, em quadros de 1,00x2,00m com montantes em perfís metálicos no padrão existente no TCE, anodizado preto, fornecimento e assentamento sobre o solo a 10cm de altura</t>
  </si>
  <si>
    <t>6.2.12</t>
  </si>
  <si>
    <t>Portões de correr em Gradineze linha búzio e perfís metálicos, conforme projeto arquitetônico, inclusive motor de acionamento, trilhos e suportes, fornecimento e assentamento</t>
  </si>
  <si>
    <t>Cobertura</t>
  </si>
  <si>
    <t>7.1</t>
  </si>
  <si>
    <t>Cobertura em chapa de policarbonato alveolar de 10mm fumê, conforme detalhamento arquitetônico da passarela</t>
  </si>
  <si>
    <t>7.2</t>
  </si>
  <si>
    <t>Malha estrutural  metálica em perfil "i" 3''x2'',  para coberta da passarela (quadros de 80x140cm) preenchidos com ripas de madeira de 15x50mm, tipo pergolado.</t>
  </si>
  <si>
    <t>7.3</t>
  </si>
  <si>
    <t>Estrutura de madeira/pilares, dimensão .25x.25x3.00m (sendo parte cravada no solo e chumbada com concreto) para sustentação da coberta da passarela de pedestre</t>
  </si>
  <si>
    <t>7.4</t>
  </si>
  <si>
    <t>Rufo em alumínio para encontro da fachada com cobertura em policarbonato, conforme projeto arquitetônico</t>
  </si>
  <si>
    <t>m</t>
  </si>
  <si>
    <t>7.5</t>
  </si>
  <si>
    <t>Coberta em perfis metálicos com telha termoacústica conforme projeto arquitetônico</t>
  </si>
  <si>
    <t>Revestimentos (fornecimento e assentamento)</t>
  </si>
  <si>
    <t>8.1</t>
  </si>
  <si>
    <t>Piso</t>
  </si>
  <si>
    <t>8.2</t>
  </si>
  <si>
    <t>Piso lençol tipo granilite polido com espessura mínima de 1 cm e  junta de pvc de 2mm. Malha quadrada de 1,00m, inclusive regularização de piso</t>
  </si>
  <si>
    <t>8.3</t>
  </si>
  <si>
    <t>8.4</t>
  </si>
  <si>
    <t>Granito polido tipo branco são paulo, em placas  60x60cm com junta colada assentados com argamassa específica sobre camada de regularização executada em argamassa de cimento e areia (incluído no serviço)</t>
  </si>
  <si>
    <t>8.5</t>
  </si>
  <si>
    <t>8.6</t>
  </si>
  <si>
    <t>Revestimento em mosaico tipo pedra portuguesa mineira, em cores variadas segundo desenho (origem da pedra em placa e não em bloco), sobre piso regularizado e inclusive colchão de areia e cimento no traço 1:4(incluso no serviço)</t>
  </si>
  <si>
    <t>8.7</t>
  </si>
  <si>
    <t>Pavimentação em bloco intertravado 40x20x8cm em cores diversas no formato trapezoidal concrepox linha especial (vital pessoa de mello). Utilizar piso tátil (direcional e alerta) do mesmo fabricante, sobre piso regularizado e colchão de areia executado (incluso no serviço)</t>
  </si>
  <si>
    <t>8.8</t>
  </si>
  <si>
    <t>Pavimentação em bloco intertravado 40x20x8cm em cores diversas no formato retangular. Utilizar piso tátil (direcional e alerta) do mesmo fabricante sobre piso regularizado e sobre colchão de areia executado</t>
  </si>
  <si>
    <t>8.9</t>
  </si>
  <si>
    <t>Piso permeável tipo paver cobograma, da concrepox. dim. 40x30x8cm, asentado sobre piso regularizado e sobre colchão de areia executado. (incluso no serviço)</t>
  </si>
  <si>
    <t>8.10</t>
  </si>
  <si>
    <t>Piso permeável tipo cobograma, 60x40x10cm da marca maski sobre piso regularizado e sobre conlchão de areia (incluso no serviço)</t>
  </si>
  <si>
    <t>8.11</t>
  </si>
  <si>
    <t>Piso lençol em concreto industrial com resitência de 30 mpa, espessura 10cm, acabamento semi-polido com juntas serradas e preenchidas com argamassa flexível ( malha de 1,00m x largura da calçada), inclusive lastro de contrapiso com 5cm de espessura</t>
  </si>
  <si>
    <t>8.12</t>
  </si>
  <si>
    <t>Pavimentação em bloco intertravado 20x10x8cm em cores diversas no formato retangular. Utilizar piso tátil (direcional e alerta) do mesmo fabricante. Paginação segundo projeto de arquitetura.sobre piso regularizado e colchão de areia executado (incluso no serviço)</t>
  </si>
  <si>
    <t>8.13</t>
  </si>
  <si>
    <t>Meio fio em concreto pre-moldado 10x20x100cm, com face chanfrada (secção segundo projeto de arquitetura). Trechos curvos_moldar segundo o raio específico com secção e acabamento idênticos aos trechos retilíneos) Fornecimento e assentamento</t>
  </si>
  <si>
    <t>8.14</t>
  </si>
  <si>
    <t>Piso quadra poliespotiva em pintura a base de poliuretano (pu) da polipoxi com primer sobre surpefície de concreto semi-polido.</t>
  </si>
  <si>
    <t>Cerâmica elizabeth 60x60cm   linha toulon hd, assentado sobre lastro de concreto magro, com argamassa pré-fabricada</t>
  </si>
  <si>
    <t>Piso em cerâmica NBK Hunter Douglas (alta resistência) em cor definida em projeto, com rejunte aluminizado específico para esta cerâmica e argamassa de assentamento específica</t>
  </si>
  <si>
    <t>Parede</t>
  </si>
  <si>
    <t>8.2.1</t>
  </si>
  <si>
    <t>Chapisco com argamassa de cimento e areia no traço 1:3, aplicado com colher de pedreiro, preparação manual da argamassa</t>
  </si>
  <si>
    <t>8.2.2</t>
  </si>
  <si>
    <t>Massa única em argamassa de cimento e areia no traço 1:2:8, com preparo em betoneira de 400 litros, para revestimento de parede para receber pintura</t>
  </si>
  <si>
    <t>8.2.3</t>
  </si>
  <si>
    <t>Porcelanato polido 30x60 cm, cristal branco, da pamesa, com assentamento horizontal e junta de 1mm. (Fornecimento e assentamento), inclusive emboço.</t>
  </si>
  <si>
    <t>8.2.4</t>
  </si>
  <si>
    <t>Divisória esile (60 mm) da divisystem na cor branco e  perfil de alumínio anodizado branco. Quadros com fechamentos opacos e transparentes (mdf e vidro) (Fronecimento e assentamento)</t>
  </si>
  <si>
    <t>8.2.5</t>
  </si>
  <si>
    <t>Pintura  acrílica na cor a especificar inclusive massa corrida.</t>
  </si>
  <si>
    <t>8.2.6</t>
  </si>
  <si>
    <t>Pintura  acrílica sobre superfície de concreto aparente.</t>
  </si>
  <si>
    <t>8.2.7</t>
  </si>
  <si>
    <t>Pintura  com tinta látex pva na cor branco neve inclusive massa corrida em paredes</t>
  </si>
  <si>
    <t>8.2.8</t>
  </si>
  <si>
    <t>Rodapé em granilite polido com altura de 75mm com espessura de 10mm, acabamento polido idêntico ao piso.</t>
  </si>
  <si>
    <t>8.2.9</t>
  </si>
  <si>
    <t>Textura acrílica coralplus, com acabamento em rolo de lã, na cor branca para receber pintura acrilica.</t>
  </si>
  <si>
    <t>8.2.10</t>
  </si>
  <si>
    <t>Rodapé em granito polido tipo branco são paulo, segundo junta e  paginação  do piso, com altura de 20cm ou indicada no projeto de arquitetura, com chanfro/lapidação na parte superior tipo 1/3cm, segundo detalhe construtivo.</t>
  </si>
  <si>
    <t>8.2.11</t>
  </si>
  <si>
    <t>Espelho cristal 6mm, com proteção de borda, acabamento  lapidado, colado com fix-espelho sobre mdf naval. Prever perfil "l" 1/2'' alumínio fosco   para acabamento do espelho.</t>
  </si>
  <si>
    <t>8.2.12</t>
  </si>
  <si>
    <t>Pastilha de porcelana esmaltada linha podium 5x5 cm da marca atlas com cor a definir</t>
  </si>
  <si>
    <t>8.2.13</t>
  </si>
  <si>
    <t>Cerâmica portobelo 7,5x7,5cm   linha prisma cor alumínio (idêntica a existente no local). (Fornecimento e assentamento)</t>
  </si>
  <si>
    <t>8.2.14</t>
  </si>
  <si>
    <t>Cerâmica tecnogres 47x47cm pi-52130 (tipo pastilha) (fornecimento e assentamento)</t>
  </si>
  <si>
    <t>8.2.15</t>
  </si>
  <si>
    <t>Cerâmica tecnogres 30x60   branca (fornecimento e assentamento)</t>
  </si>
  <si>
    <t>Teto</t>
  </si>
  <si>
    <t>8.3.1</t>
  </si>
  <si>
    <t>8.3.2</t>
  </si>
  <si>
    <t>Gesso liso acartonado estruturado com junto de dilatação  tipo tabica</t>
  </si>
  <si>
    <t>8.3.3</t>
  </si>
  <si>
    <t>Forro de gesso acartonado perfurado em placas de 625x625mm estruturado em perfis de alumínio tipo tegular, com manta acústica ensacada de lã de vidro.</t>
  </si>
  <si>
    <t>8.3.4</t>
  </si>
  <si>
    <t>Pintura  acrílica na cor branco neve  inclusive massa corrida.</t>
  </si>
  <si>
    <t>8.3.5</t>
  </si>
  <si>
    <t>8.3.6</t>
  </si>
  <si>
    <t>Pintura  com tinta látex pva na cor branco neve inclusive massa corrida.</t>
  </si>
  <si>
    <t>8.3.7</t>
  </si>
  <si>
    <t>Sanca para iluminação segundo projeto de arquitetura</t>
  </si>
  <si>
    <t>Coberta em laje impermeabilizada com proteção mecânica em argamassa e enchimento em teto jardim</t>
  </si>
  <si>
    <t>Impermeabilizações</t>
  </si>
  <si>
    <t>9.1</t>
  </si>
  <si>
    <t>9.2</t>
  </si>
  <si>
    <t>Impermeabilização de lajes com base acrílica flexível</t>
  </si>
  <si>
    <t>Instalações Elétricas</t>
  </si>
  <si>
    <t>Ponto de luz em teto ou parede, incluindo caixa 4 x 4 pol. Tigreflex ou similar, tubulacao pvc rigido e fiacao, ate o quadro de distribuicao.</t>
  </si>
  <si>
    <t>PT</t>
  </si>
  <si>
    <t>Ponto de tomada univ.(2P+1 t) 20a pial ou sim inclusive tubulacao pvc rigido, fiacao, caixa 4 x 2 pol. Tigreflex ou similar, placa e demais acessorios, ate o ponto de luz ou quadro de distribuicao.</t>
  </si>
  <si>
    <t>Ponto de interruptor de uma seccao, pial ou similar, inclusive tubulacao pvc rigido, fiacao, cx. 4 X 2 pol. Tigreflex ou similar placa e demais acessorios, ate o ponto de luz.</t>
  </si>
  <si>
    <t>Ponto de interruptor de 2 seccoes, pial ou similar, inclusive tubulacao pvc rigido, fiacao caixa 4 x 2 pol. Tigreflex ou similar, placa e demais acessorios, ate o ponto de luz</t>
  </si>
  <si>
    <t>Ponto de interruptor de 2 seccoes three-way, pial ou similar, inclusive tubulacao pvc rigido, fiacao caixa 4 x 2 pol. Tigreflex ou similar, placa e demais acessorios, ate o ponto de luz</t>
  </si>
  <si>
    <t>INTERRUPTOR SIMPLES (3 MÓDULOS), 10A/250V, INCLUINDO SUPORTE E PLACA FORNECIMENTO E INSTALAÇÃO.</t>
  </si>
  <si>
    <t>LUMINARIA TIPO CALHA, DE SOBREPOR, COM REATOR DE PARTIDA RAPIDA E LAMPADA FLUORESCENTE 1X40W, COMPLETA, FORNECIMENTO E INSTALACAO</t>
  </si>
  <si>
    <t>UD</t>
  </si>
  <si>
    <t>LUMINARIA TIPO CALHA, DE SOBREPOR, COM REATOR DE PARTIDA RAPIDA E LAMPADA FLUORESCENTE 4X20W, COMPLETA, FORNECIMENTO E INSTALACAO</t>
  </si>
  <si>
    <t>LUMINARIA ABERTA PARA ILUMINACAO PUBLICA, PARA LAMPADA A VAPOR DE MERCURIO ATE 400W E MISTA ATE 500W, COM BRACO EM TUBO DE ACO GALV D=50MM PROJ HOR=2.500MM E PROJ VERT= 2.200MM, FORNECIMENTO E INSTALACAO</t>
  </si>
  <si>
    <t>LUMINARIA TIPO SPOT PARA 1 LAMPADA INCANDESCENTE/FLUORESCENTE COMPACTA</t>
  </si>
  <si>
    <t>LAMPADA FLUORESCENTE 40W - FORNECIMENTO E INSTALACAO</t>
  </si>
  <si>
    <t>FORNECIMENTO E INSTALAÇÃO DE POSTE EM CONCRETO DUPLO T 600/10m</t>
  </si>
  <si>
    <t>Fornecimento de luminaria fluorescente de embutir com aletas de aluminio anodizado 2x32w, fea 02 lumalux ou sim, inclusive lampada, reator eletronico, demais acessorios e instalacao</t>
  </si>
  <si>
    <t>FORNECIMENTO E INSTALAÇÃO DE REFLETOR SUPER LED BRANCO BIVOLT 250V COM POTÊNCIA DE 100W - IP 65</t>
  </si>
  <si>
    <t>ELETROCALHA 10x10cm</t>
  </si>
  <si>
    <t>M</t>
  </si>
  <si>
    <t>ELETROCALHA 20x10cm</t>
  </si>
  <si>
    <t>ELETROCALHA 30x10cm</t>
  </si>
  <si>
    <t>CABO DE COBRE NU 25MM2 - FORNECIMENTO E INSTALACAO</t>
  </si>
  <si>
    <t>Disjuntor monopolar termomagnetico ate 30a, 220v, pial ou similar, inclusive instalacao em quadro de distribuicao.</t>
  </si>
  <si>
    <t>Disjuntor tripolar termomagnetico ate 50a, 380v, pial ou similar, inclusive instalacao em quadro de distribuicao</t>
  </si>
  <si>
    <t>Fornecimento e instalação de  interruptor tetrapolar dr  (3 fases/neutro - in 300ma)  - din 25a.</t>
  </si>
  <si>
    <t>QUADRO DE DISTRIBUICAO DE ENERGIA DE EMBUTIR, EM CHAPA METALICA, PARA 18 DISJUNTORES TERMOMAGNETICOS MONOPOLARES, COM BARRAMENTO TRIFASICO E NEUTRO, FORNECIMENTO E INSTALACAO</t>
  </si>
  <si>
    <t>QUADRO DE DISTRIBUICAO DE ENERGIA DE EMBUTIR, EM CHAPA METALICA, PARA 24 DISJUNTORES TERMOMAGNETICOS MONOPOLARES, COM BARRAMENTO TRIFASICO E NEUTRO, FORNECIMENTO E INSTALACAO.</t>
  </si>
  <si>
    <t>QUADRO DE DISTRIBUICAO DE ENERGIA DE EMBUTIR, EM CHAPA METALICA, PARA 32 DISJUNTORES TERMOMAGNETICOS MONOPOLARES, COM BARRAMENTO TRIFASICO E NEUTRO, FORNECIMENTO E INSTALACAO.</t>
  </si>
  <si>
    <t>QUADRO DE DISTRIBUICAO DE ENERGIA DE EMBUTIR, EM CHAPA METALICA, PARA 40 DISJUNTORES TERMOMAGNETICOS MONOPOLARES, COM BARRAMENTO TRIFASICO E NEUTRO, FORNECIMENTO E INSTALACAO</t>
  </si>
  <si>
    <t>Quadro de distribuicao de energia de embutir, em chapa metalica, para 56 disjuntores termomagneticos monopolares,ref. QDETG-UII com barramento trifasico e neutro, fornecimento e instalacao</t>
  </si>
  <si>
    <t>Caixa de passagem subterranea com dimensoes internas 0,40 x 0,40 m, altura 0,60 m, sobre camada de brita com 0.10 M de espessura, paredes em alvenaria e laje de tampa em concreto armado, inclusive escavacao, remocao e reaterro.</t>
  </si>
  <si>
    <t>Fornecimento e assentamento de caixa para medicao trifasica e caixa para disjuntor trifasico de policarbonato e noryl cinza, inclusive buchas plasticas e parafusos para instalacao das caixas em parede (padrao celpe) sem disjuntor. Tipo f4</t>
  </si>
  <si>
    <t>Assentamento de chave de boia automatica,15a, superior ou inferior marca lenz ou similar (inclusive o fornecimento do material).</t>
  </si>
  <si>
    <t>Conjunto moto-bomba centrífuga, potência de 1cv, inclusive conexões e acessórios de ligação, de fabricação schneider ou dancor.</t>
  </si>
  <si>
    <t>CJ</t>
  </si>
  <si>
    <t>ELETRODUTO RÍGIDO ROSCÁVEL, PVC, DN 100 MM (4") - FORNECIMENTO E INSTASTALAÇÃO.</t>
  </si>
  <si>
    <t>TRANSFORMADOR DISTRIBUICAO 225KVA TRIFASICO 60HZ CLASSE 15KV IMERSO EM ÓLEO MINERAL FORNECIMENTO E INSTALACAO</t>
  </si>
  <si>
    <t>Fornecimento e instalação de ponto de lógica, com conector RJ-45 PIAL ou similar</t>
  </si>
  <si>
    <t>PONTO TELEFONE RJ-11</t>
  </si>
  <si>
    <t>ELETRODUTO RÍGIDO ROSCÁVEL, PVC, DN 60 MM (2") - FORNECIMENTO E INSTALAÇÃO.</t>
  </si>
  <si>
    <t>Construção de caixa em alvenaria tipo R1 60x35x50cm, inclusive tampa.</t>
  </si>
  <si>
    <t>Fornecimento e instalação de Rack lógico com 12U's</t>
  </si>
  <si>
    <t>Quadro de distribuicao para telefone n.4, 60x60x12cm em chapa metalica, de embutir, sem acessorios, padrao telebras, fornecimento e instalacao</t>
  </si>
  <si>
    <t>Fornecimento e Instalação de  Eletrocalha sobre laje 15x10cm</t>
  </si>
  <si>
    <t>Assentamento de haste de aterramento de 5/8"x 2.40 M copperweld ou similar, com conector paralelo e parafusos (inclusive o fornecimento do material).</t>
  </si>
  <si>
    <t>Cabo de cobre nu 6mm2 - fornecimento e instalação</t>
  </si>
  <si>
    <t>Fornecimento e instalação de Switch 24 portas RJ45</t>
  </si>
  <si>
    <t>Fornecimento e instalação de Plug conector macho RJ45 cat 5e com capa</t>
  </si>
  <si>
    <t>Ponto de esgoto para bacia sanitaria, inclusive tubulacoes e conexoes em pvc rigido soldaveis, ate a coluna ou o sub-coletor.</t>
  </si>
  <si>
    <t>Ponto de esgoto para pia ou lavandaria,inclusive tubulacoes e conexoes em pvc rigido soldaveis , ate a coluna ou o sub-coletor.</t>
  </si>
  <si>
    <t>Ponto de esgoto para lavatorio ou mictorio, inclusive tubulacoes e conexoes em pvc rigido soldaveis, ate a coluna ou o sub-coletor</t>
  </si>
  <si>
    <t>Ponto de esgoto para ralo sifonado, inclusive ralo, tubulacoes e conexoes em pvc rigido soldaveis , ate a coluna ou o subcoletor.</t>
  </si>
  <si>
    <t>Ponto de agua, inclusive tubulacoes e conexoes de pvc rigido soldavel e abertura de rasgos em alvenaria , ate o registro geral do ambiente.</t>
  </si>
  <si>
    <t>Fornecimento e assentamento de tubos de pvc rigido soldaveis, diam.50 Mm, para colunas de esgoto ventilação ou aguas pluviais</t>
  </si>
  <si>
    <t>Fornecimento e assentamento de tubos de pvc rigido soldaveis, diam.75 Mm, para colunas de esgoto ventilação ou aguas pluviais</t>
  </si>
  <si>
    <t>Fornecimento e assentamento de tubos de pvc rigido soldaveis, diam.100 Mm, para colunas de esgoto ventilação ou aguas pluviais</t>
  </si>
  <si>
    <t>Fornecimento e assentamento de tubos de pvc rigido soldaveis diam. 100 Mm, para coletores e sub-coletores de esgoto ou aguas pluviais, inclusive abertura e fechamento de valas.</t>
  </si>
  <si>
    <t>TUBO PVC, SÉRIE R, ÁGUA PLUVIAL, DN 150 MM, FORNECIDO E INSTALADO EM CONDUTORES VERTICAIS DE ÁGUAS PLUVIAIS.</t>
  </si>
  <si>
    <t>Fornecimento e assentamento de tubos soldaveis de pvc rigido diam. 25 Mm, inclusive conexoes e abertura de rasgos em alvenaria, para colunas de agua</t>
  </si>
  <si>
    <t>Fornecimento e assentamento de tubos soldaveis de pvc rigido diam. 32 Mm, inclusive conexoes e abertura de rasgos em alvenaria, para colunas de agua.</t>
  </si>
  <si>
    <t>Fornecimento e assentamento de tubos soldaveis de pvc rigido diam. 40 Mm, inclusive conexoes e abertura de rasgos em alvenaria, para colunas de agua.</t>
  </si>
  <si>
    <t>GRELHA DE FERRO FUNDIDO PARA CANALETA LARG = 30CM, FORNECIMENTO E ASSENTAMENTO</t>
  </si>
  <si>
    <t>CAIXA SIFONADA, PVC, DN 150 X 185 X 75 MM, FORNECIDA E INSTALADA EM RAMAIS DE ENCAMINHAMENTO DE ÁGUA PLUVIAL.</t>
  </si>
  <si>
    <t>Caixa coletora de inspecao ou de areia c/ paredes em alvenaria, laje de tampa e de fundo em concreto, revestida internamente com argamassa de cimento e areia 1:4, dimensoes internas 0,60 x 0,60 m, com profundidade ate 1,0m.</t>
  </si>
  <si>
    <t>Caixa de gordura com paredes em alvenaria, laje de tampa e de fundo em concreto, revestida internamente com argamassa de cimento e areia 1:4, dimensoes internas 0,50 x 0,50 x 0,50 m com chicana de concreto.</t>
  </si>
  <si>
    <t>Fornecimento e assentamento de cuba para pia de cozinha de aço inoxidável,nas dimensões 0,60x0,50x0,32 m, inclusive acessórios correspondentes</t>
  </si>
  <si>
    <t>Fornecimento e assentamento de mictorio sifonado para parede de louca branca celite linha institucionais ou similar, inclusive acessorios correspondentes.</t>
  </si>
  <si>
    <t>Fornecimento de chuveiro de metal,diametro de 1/2 pol., inclusive fixacao.</t>
  </si>
  <si>
    <t>Fornecimento de torneira de pressao para pia diametro 1/2", ref. 1159 C-39, deca ou similar, inclusive fixacao.</t>
  </si>
  <si>
    <t>Fornecimento de torneira de pressao para lava torio, com acabamento cromado, diam.1/2" Ref. 1193 C-39 deca ou similar, inclusive fixacao.</t>
  </si>
  <si>
    <t>Fornecimento de registro de gaveta com canopla, acabamento cromado, ref.1509-C39,deca ou similar, linha prata, diametro de 3/4 pol., inclusive fixacao.</t>
  </si>
  <si>
    <t>Fornecimento de registro de gaveta bruto, ref 1502, deca ou similar, diametro de 1.1/4 Pol. Inclusive fixacao.</t>
  </si>
  <si>
    <t>Fornecimento de registro de gaveta bruto, ref 1502, deca ou similar, diametro de 1.1/2 Pol. Inclusive fixacao.</t>
  </si>
  <si>
    <t>Instalacao de torneira de boia diam.3/4 Pol., inclusive o fornecimento da mesma colocação e montagem das tubulações e conexões</t>
  </si>
  <si>
    <t>Extintor de pó químico ABC, 6kg</t>
  </si>
  <si>
    <t>Extintor de água pressurizada, 10l</t>
  </si>
  <si>
    <t>Marcação de piso abaixo dos extintores - 1,00x1,00m (área livre de obstáculos demarcada com fita 3m).</t>
  </si>
  <si>
    <t>Fornecimento e instalação de luminária autônoma de emergência sobrepor tipo ARANDELA,  equipada com 2 lâmpadas fluorescentes de 9W,  visor em poliestireno branco leitoso.</t>
  </si>
</sst>
</file>

<file path=xl/styles.xml><?xml version="1.0" encoding="utf-8"?>
<styleSheet xmlns="http://schemas.openxmlformats.org/spreadsheetml/2006/main">
  <numFmts count="1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_-;\-* #,##0.00_-;_-* \-??_-;_-@_-"/>
    <numFmt numFmtId="166" formatCode="_(* #,##0.00_);_(* \(#,##0.00\);_(* \-??_);_(@_)"/>
    <numFmt numFmtId="167" formatCode="0.0_ "/>
  </numFmts>
  <fonts count="45"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vertAlign val="superscript"/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3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sz val="8"/>
      <color indexed="45"/>
      <name val="Century Gothic"/>
      <family val="2"/>
    </font>
    <font>
      <sz val="8"/>
      <color indexed="10"/>
      <name val="Century Gothic"/>
      <family val="2"/>
    </font>
    <font>
      <b/>
      <sz val="8"/>
      <color indexed="45"/>
      <name val="Century Gothic"/>
      <family val="2"/>
    </font>
    <font>
      <b/>
      <sz val="8"/>
      <color indexed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9"/>
      <color indexed="8"/>
      <name val="Century Gothic"/>
      <family val="2"/>
    </font>
    <font>
      <sz val="9"/>
      <color indexed="45"/>
      <name val="Century Gothic"/>
      <family val="2"/>
    </font>
    <font>
      <sz val="9"/>
      <color indexed="10"/>
      <name val="Century Gothic"/>
      <family val="2"/>
    </font>
    <font>
      <b/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4"/>
        <bgColor indexed="64"/>
      </patternFill>
    </fill>
  </fills>
  <borders count="43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31" fillId="6" borderId="0" applyNumberFormat="0" applyBorder="0" applyAlignment="0" applyProtection="0"/>
    <xf numFmtId="0" fontId="36" fillId="4" borderId="1" applyNumberFormat="0" applyAlignment="0" applyProtection="0"/>
    <xf numFmtId="0" fontId="38" fillId="9" borderId="2" applyNumberFormat="0" applyAlignment="0" applyProtection="0"/>
    <xf numFmtId="0" fontId="37" fillId="0" borderId="3" applyNumberFormat="0" applyFill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34" fillId="3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1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7" borderId="0" applyNumberFormat="0" applyBorder="0" applyAlignment="0" applyProtection="0"/>
    <xf numFmtId="0" fontId="14" fillId="0" borderId="0" applyNumberFormat="0" applyFill="0" applyBorder="0" applyProtection="0">
      <alignment horizontal="left" vertical="top"/>
    </xf>
    <xf numFmtId="0" fontId="14" fillId="0" borderId="0" applyNumberFormat="0" applyFill="0" applyBorder="0" applyProtection="0">
      <alignment horizontal="left" vertical="top"/>
    </xf>
    <xf numFmtId="0" fontId="14" fillId="0" borderId="0" applyNumberFormat="0" applyFill="0" applyBorder="0" applyProtection="0">
      <alignment horizontal="left" vertical="top"/>
    </xf>
    <xf numFmtId="0" fontId="14" fillId="0" borderId="0" applyNumberFormat="0" applyFill="0" applyBorder="0" applyProtection="0">
      <alignment horizontal="left" vertical="top"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5" fillId="4" borderId="5" applyNumberFormat="0" applyAlignment="0" applyProtection="0"/>
    <xf numFmtId="165" fontId="0" fillId="0" borderId="0" applyBorder="0" applyProtection="0">
      <alignment/>
    </xf>
    <xf numFmtId="41" fontId="0" fillId="0" borderId="0" applyFont="0" applyFill="0" applyBorder="0" applyAlignment="0" applyProtection="0"/>
    <xf numFmtId="9" fontId="13" fillId="0" borderId="0" applyBorder="0" applyProtection="0">
      <alignment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9" applyNumberFormat="0" applyFill="0" applyAlignment="0" applyProtection="0"/>
  </cellStyleXfs>
  <cellXfs count="119">
    <xf numFmtId="0" fontId="0" fillId="0" borderId="0" xfId="0" applyAlignment="1">
      <alignment/>
    </xf>
    <xf numFmtId="165" fontId="0" fillId="0" borderId="10" xfId="57" applyFont="1" applyBorder="1" applyAlignment="1" applyProtection="1">
      <alignment vertical="center" wrapText="1"/>
      <protection/>
    </xf>
    <xf numFmtId="0" fontId="3" fillId="0" borderId="11" xfId="0" applyFont="1" applyBorder="1" applyAlignment="1">
      <alignment horizontal="center" vertical="center" wrapText="1"/>
    </xf>
    <xf numFmtId="165" fontId="3" fillId="0" borderId="12" xfId="57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165" fontId="3" fillId="0" borderId="14" xfId="57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165" fontId="0" fillId="0" borderId="14" xfId="57" applyFont="1" applyBorder="1" applyAlignment="1" applyProtection="1">
      <alignment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5" fontId="0" fillId="0" borderId="14" xfId="57" applyFont="1" applyBorder="1" applyAlignment="1" applyProtection="1">
      <alignment horizontal="right" vertical="center" wrapText="1"/>
      <protection/>
    </xf>
    <xf numFmtId="165" fontId="0" fillId="0" borderId="0" xfId="57" applyFont="1" applyBorder="1" applyAlignment="1" applyProtection="1">
      <alignment horizontal="justify" vertical="center" wrapText="1"/>
      <protection/>
    </xf>
    <xf numFmtId="165" fontId="3" fillId="0" borderId="16" xfId="57" applyFont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7" fontId="8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166" fontId="8" fillId="0" borderId="20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49" fontId="11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49" fontId="11" fillId="0" borderId="25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0" fontId="11" fillId="0" borderId="25" xfId="59" applyNumberFormat="1" applyFont="1" applyBorder="1" applyAlignment="1" applyProtection="1">
      <alignment horizontal="center"/>
      <protection/>
    </xf>
    <xf numFmtId="10" fontId="12" fillId="0" borderId="25" xfId="59" applyNumberFormat="1" applyFont="1" applyBorder="1" applyAlignment="1" applyProtection="1">
      <alignment horizontal="center"/>
      <protection/>
    </xf>
    <xf numFmtId="49" fontId="11" fillId="0" borderId="25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49" fontId="11" fillId="0" borderId="24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6" fillId="0" borderId="20" xfId="5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0" xfId="53" applyFont="1" applyBorder="1" applyAlignment="1">
      <alignment horizontal="center" vertical="center"/>
    </xf>
    <xf numFmtId="0" fontId="16" fillId="4" borderId="20" xfId="50" applyFont="1" applyFill="1" applyBorder="1" applyAlignment="1">
      <alignment horizontal="center" vertical="center"/>
    </xf>
    <xf numFmtId="0" fontId="17" fillId="4" borderId="20" xfId="5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5" fillId="0" borderId="20" xfId="50" applyFont="1" applyFill="1" applyBorder="1" applyAlignment="1">
      <alignment horizontal="justify" vertical="center"/>
    </xf>
    <xf numFmtId="165" fontId="3" fillId="0" borderId="14" xfId="57" applyFont="1" applyBorder="1" applyAlignment="1" applyProtection="1">
      <alignment vertical="center" wrapText="1"/>
      <protection/>
    </xf>
    <xf numFmtId="167" fontId="15" fillId="0" borderId="29" xfId="50" applyNumberFormat="1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165" fontId="16" fillId="0" borderId="30" xfId="57" applyFont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165" fontId="0" fillId="0" borderId="32" xfId="57" applyFont="1" applyBorder="1" applyAlignment="1" applyProtection="1">
      <alignment vertical="center" wrapText="1"/>
      <protection/>
    </xf>
    <xf numFmtId="0" fontId="22" fillId="0" borderId="20" xfId="50" applyFont="1" applyFill="1" applyBorder="1" applyAlignment="1">
      <alignment horizontal="center" vertical="center"/>
    </xf>
    <xf numFmtId="0" fontId="23" fillId="0" borderId="20" xfId="53" applyFont="1" applyBorder="1" applyAlignment="1">
      <alignment horizontal="center" vertical="center"/>
    </xf>
    <xf numFmtId="0" fontId="23" fillId="4" borderId="20" xfId="50" applyFont="1" applyFill="1" applyBorder="1" applyAlignment="1">
      <alignment horizontal="center" vertical="center"/>
    </xf>
    <xf numFmtId="0" fontId="24" fillId="4" borderId="20" xfId="50" applyFont="1" applyFill="1" applyBorder="1" applyAlignment="1">
      <alignment horizontal="center" vertical="center"/>
    </xf>
    <xf numFmtId="0" fontId="23" fillId="0" borderId="20" xfId="51" applyFont="1" applyBorder="1" applyAlignment="1">
      <alignment horizontal="center" vertical="center"/>
    </xf>
    <xf numFmtId="0" fontId="23" fillId="0" borderId="20" xfId="53" applyFont="1" applyFill="1" applyBorder="1" applyAlignment="1">
      <alignment horizontal="center" vertical="center"/>
    </xf>
    <xf numFmtId="49" fontId="23" fillId="4" borderId="20" xfId="50" applyNumberFormat="1" applyFont="1" applyFill="1" applyBorder="1" applyAlignment="1">
      <alignment horizontal="center" vertical="center"/>
    </xf>
    <xf numFmtId="164" fontId="23" fillId="4" borderId="20" xfId="50" applyNumberFormat="1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4" fillId="0" borderId="20" xfId="53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165" fontId="3" fillId="0" borderId="34" xfId="57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/>
    </xf>
    <xf numFmtId="165" fontId="0" fillId="0" borderId="20" xfId="0" applyNumberFormat="1" applyBorder="1" applyAlignment="1">
      <alignment vertical="center"/>
    </xf>
    <xf numFmtId="0" fontId="4" fillId="0" borderId="13" xfId="0" applyFont="1" applyBorder="1" applyAlignment="1">
      <alignment horizontal="justify" vertical="center"/>
    </xf>
    <xf numFmtId="0" fontId="3" fillId="15" borderId="15" xfId="0" applyFont="1" applyFill="1" applyBorder="1" applyAlignment="1">
      <alignment horizontal="center" vertical="center" wrapText="1"/>
    </xf>
    <xf numFmtId="0" fontId="6" fillId="15" borderId="13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justify" vertical="center"/>
    </xf>
    <xf numFmtId="0" fontId="6" fillId="0" borderId="13" xfId="0" applyFont="1" applyBorder="1" applyAlignment="1">
      <alignment horizontal="justify" vertical="center"/>
    </xf>
    <xf numFmtId="0" fontId="0" fillId="0" borderId="0" xfId="0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6" fillId="0" borderId="13" xfId="0" applyFont="1" applyBorder="1" applyAlignment="1">
      <alignment horizontal="justify" vertical="center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165" fontId="0" fillId="0" borderId="0" xfId="57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0" xfId="0" applyFont="1" applyBorder="1" applyAlignment="1">
      <alignment horizontal="center"/>
    </xf>
    <xf numFmtId="166" fontId="7" fillId="0" borderId="20" xfId="0" applyNumberFormat="1" applyFont="1" applyBorder="1" applyAlignment="1">
      <alignment/>
    </xf>
    <xf numFmtId="166" fontId="7" fillId="0" borderId="38" xfId="0" applyNumberFormat="1" applyFont="1" applyBorder="1" applyAlignment="1">
      <alignment horizontal="center"/>
    </xf>
    <xf numFmtId="166" fontId="7" fillId="0" borderId="38" xfId="0" applyNumberFormat="1" applyFont="1" applyBorder="1" applyAlignment="1">
      <alignment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9" fontId="9" fillId="0" borderId="39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5" xfId="52"/>
    <cellStyle name="Normal 6" xfId="53"/>
    <cellStyle name="Nota" xfId="54"/>
    <cellStyle name="Percent" xfId="55"/>
    <cellStyle name="Saída" xfId="56"/>
    <cellStyle name="Comma" xfId="57"/>
    <cellStyle name="Comma [0]" xfId="58"/>
    <cellStyle name="TableStyleLight1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2295525</xdr:colOff>
      <xdr:row>0</xdr:row>
      <xdr:rowOff>9525</xdr:rowOff>
    </xdr:from>
    <xdr:to>
      <xdr:col>2</xdr:col>
      <xdr:colOff>2933700</xdr:colOff>
      <xdr:row>3</xdr:row>
      <xdr:rowOff>95250</xdr:rowOff>
    </xdr:to>
    <xdr:pic>
      <xdr:nvPicPr>
        <xdr:cNvPr id="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9525"/>
          <a:ext cx="638175" cy="6572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5"/>
  <sheetViews>
    <sheetView zoomScale="70" zoomScaleNormal="70" workbookViewId="0" topLeftCell="A1">
      <selection activeCell="F12" sqref="F12:F293"/>
    </sheetView>
  </sheetViews>
  <sheetFormatPr defaultColWidth="9.140625" defaultRowHeight="15"/>
  <cols>
    <col min="1" max="1" width="7.57421875" style="98" customWidth="1"/>
    <col min="2" max="2" width="4.8515625" style="99" bestFit="1" customWidth="1"/>
    <col min="3" max="3" width="48.421875" style="100" customWidth="1"/>
    <col min="4" max="4" width="6.7109375" style="80" customWidth="1"/>
    <col min="5" max="6" width="10.8515625" style="101" bestFit="1" customWidth="1"/>
    <col min="7" max="7" width="13.57421875" style="101" bestFit="1" customWidth="1"/>
    <col min="8" max="9" width="0" style="80" hidden="1" customWidth="1"/>
  </cols>
  <sheetData>
    <row r="1" spans="1:9" ht="15">
      <c r="A1" s="114" t="s">
        <v>338</v>
      </c>
      <c r="B1" s="114"/>
      <c r="C1" s="114"/>
      <c r="D1" s="114"/>
      <c r="E1" s="114"/>
      <c r="F1" s="114"/>
      <c r="G1" s="114"/>
      <c r="H1" s="79"/>
      <c r="I1" s="79"/>
    </row>
    <row r="2" spans="1:9" ht="15">
      <c r="A2" s="114"/>
      <c r="B2" s="114"/>
      <c r="C2" s="114"/>
      <c r="D2" s="114"/>
      <c r="E2" s="114"/>
      <c r="F2" s="114"/>
      <c r="G2" s="114"/>
      <c r="H2" s="79"/>
      <c r="I2" s="79"/>
    </row>
    <row r="3" spans="1:9" ht="15">
      <c r="A3" s="114"/>
      <c r="B3" s="114"/>
      <c r="C3" s="114"/>
      <c r="D3" s="114"/>
      <c r="E3" s="114"/>
      <c r="F3" s="114"/>
      <c r="G3" s="114"/>
      <c r="H3" s="79"/>
      <c r="I3" s="79"/>
    </row>
    <row r="4" spans="1:9" ht="15">
      <c r="A4" s="114"/>
      <c r="B4" s="114"/>
      <c r="C4" s="114"/>
      <c r="D4" s="114"/>
      <c r="E4" s="114"/>
      <c r="F4" s="114"/>
      <c r="G4" s="114"/>
      <c r="H4" s="79"/>
      <c r="I4" s="79"/>
    </row>
    <row r="5" spans="1:9" ht="15.75">
      <c r="A5" s="115" t="s">
        <v>339</v>
      </c>
      <c r="B5" s="115"/>
      <c r="C5" s="115"/>
      <c r="D5" s="115"/>
      <c r="E5" s="115"/>
      <c r="F5" s="115"/>
      <c r="G5" s="115"/>
      <c r="H5" s="79"/>
      <c r="I5" s="79"/>
    </row>
    <row r="6" spans="1:9" ht="15">
      <c r="A6" s="116" t="s">
        <v>340</v>
      </c>
      <c r="B6" s="116"/>
      <c r="C6" s="116"/>
      <c r="D6" s="116"/>
      <c r="E6" s="116"/>
      <c r="F6" s="116"/>
      <c r="G6" s="116"/>
      <c r="H6" s="79"/>
      <c r="I6" s="79"/>
    </row>
    <row r="7" spans="1:9" ht="15.75" thickBot="1">
      <c r="A7" s="117"/>
      <c r="B7" s="117"/>
      <c r="C7" s="117"/>
      <c r="D7" s="117"/>
      <c r="E7" s="117"/>
      <c r="F7" s="117"/>
      <c r="G7" s="117"/>
      <c r="H7" s="79"/>
      <c r="I7" s="79"/>
    </row>
    <row r="8" spans="1:9" ht="15.75" thickBot="1">
      <c r="A8" s="112" t="s">
        <v>341</v>
      </c>
      <c r="B8" s="112"/>
      <c r="C8" s="112"/>
      <c r="D8" s="112"/>
      <c r="E8" s="112"/>
      <c r="F8" s="112"/>
      <c r="G8" s="112"/>
      <c r="H8" s="80">
        <v>1.3208</v>
      </c>
      <c r="I8" s="80">
        <v>1.1504</v>
      </c>
    </row>
    <row r="9" spans="1:9" ht="15.75" thickBot="1">
      <c r="A9" s="113" t="s">
        <v>342</v>
      </c>
      <c r="B9" s="113"/>
      <c r="C9" s="113"/>
      <c r="D9" s="113"/>
      <c r="E9" s="113"/>
      <c r="F9" s="113"/>
      <c r="G9" s="1" t="s">
        <v>343</v>
      </c>
      <c r="H9" s="79"/>
      <c r="I9" s="79"/>
    </row>
    <row r="10" spans="1:9" ht="30.75" thickBot="1">
      <c r="A10" s="81" t="s">
        <v>344</v>
      </c>
      <c r="B10" s="81" t="s">
        <v>345</v>
      </c>
      <c r="C10" s="82" t="s">
        <v>346</v>
      </c>
      <c r="D10" s="2" t="s">
        <v>347</v>
      </c>
      <c r="E10" s="78" t="s">
        <v>348</v>
      </c>
      <c r="F10" s="78" t="s">
        <v>349</v>
      </c>
      <c r="G10" s="3" t="s">
        <v>350</v>
      </c>
      <c r="H10" s="83"/>
      <c r="I10" s="83"/>
    </row>
    <row r="11" spans="1:9" ht="15">
      <c r="A11" s="9">
        <v>1</v>
      </c>
      <c r="B11" s="84"/>
      <c r="C11" s="85" t="s">
        <v>351</v>
      </c>
      <c r="D11" s="4"/>
      <c r="E11" s="86"/>
      <c r="F11" s="86"/>
      <c r="G11" s="5">
        <f>SUM(G12:G21)</f>
        <v>0</v>
      </c>
      <c r="H11" s="79"/>
      <c r="I11" s="79"/>
    </row>
    <row r="12" spans="1:9" ht="15">
      <c r="A12" s="9" t="s">
        <v>352</v>
      </c>
      <c r="B12" s="84"/>
      <c r="C12" s="87" t="s">
        <v>353</v>
      </c>
      <c r="D12" s="48" t="s">
        <v>354</v>
      </c>
      <c r="E12" s="86">
        <v>12</v>
      </c>
      <c r="F12" s="86"/>
      <c r="G12" s="7">
        <f>ROUND(E12*F12,2)</f>
        <v>0</v>
      </c>
      <c r="H12" s="79"/>
      <c r="I12" s="79"/>
    </row>
    <row r="13" spans="1:9" ht="36">
      <c r="A13" s="9" t="s">
        <v>355</v>
      </c>
      <c r="B13" s="84"/>
      <c r="C13" s="87" t="s">
        <v>356</v>
      </c>
      <c r="D13" s="48" t="s">
        <v>354</v>
      </c>
      <c r="E13" s="86">
        <v>1900</v>
      </c>
      <c r="F13" s="86"/>
      <c r="G13" s="7">
        <f aca="true" t="shared" si="0" ref="G13:G21">ROUND(E13*F13,2)</f>
        <v>0</v>
      </c>
      <c r="H13" s="79"/>
      <c r="I13" s="79"/>
    </row>
    <row r="14" spans="1:9" ht="36">
      <c r="A14" s="9" t="s">
        <v>357</v>
      </c>
      <c r="B14" s="84"/>
      <c r="C14" s="87" t="s">
        <v>358</v>
      </c>
      <c r="D14" s="48" t="s">
        <v>354</v>
      </c>
      <c r="E14" s="86">
        <v>1200</v>
      </c>
      <c r="F14" s="86"/>
      <c r="G14" s="7">
        <f t="shared" si="0"/>
        <v>0</v>
      </c>
      <c r="H14" s="79"/>
      <c r="I14" s="79"/>
    </row>
    <row r="15" spans="1:9" ht="36">
      <c r="A15" s="9" t="s">
        <v>359</v>
      </c>
      <c r="B15" s="84"/>
      <c r="C15" s="87" t="s">
        <v>360</v>
      </c>
      <c r="D15" s="48" t="s">
        <v>354</v>
      </c>
      <c r="E15" s="86">
        <v>3200</v>
      </c>
      <c r="F15" s="86"/>
      <c r="G15" s="7">
        <f t="shared" si="0"/>
        <v>0</v>
      </c>
      <c r="H15" s="79"/>
      <c r="I15" s="79"/>
    </row>
    <row r="16" spans="1:9" ht="48">
      <c r="A16" s="9" t="s">
        <v>361</v>
      </c>
      <c r="B16" s="84"/>
      <c r="C16" s="87" t="s">
        <v>362</v>
      </c>
      <c r="D16" s="48" t="s">
        <v>354</v>
      </c>
      <c r="E16" s="86">
        <v>1105</v>
      </c>
      <c r="F16" s="86"/>
      <c r="G16" s="7">
        <f t="shared" si="0"/>
        <v>0</v>
      </c>
      <c r="H16" s="79"/>
      <c r="I16" s="79"/>
    </row>
    <row r="17" spans="1:9" ht="15">
      <c r="A17" s="9" t="s">
        <v>363</v>
      </c>
      <c r="B17" s="84"/>
      <c r="C17" s="87" t="s">
        <v>364</v>
      </c>
      <c r="D17" s="48" t="s">
        <v>365</v>
      </c>
      <c r="E17" s="86">
        <v>15</v>
      </c>
      <c r="F17" s="86"/>
      <c r="G17" s="7">
        <f t="shared" si="0"/>
        <v>0</v>
      </c>
      <c r="H17" s="79"/>
      <c r="I17" s="79"/>
    </row>
    <row r="18" spans="1:9" ht="15">
      <c r="A18" s="9" t="s">
        <v>366</v>
      </c>
      <c r="B18" s="84"/>
      <c r="C18" s="87" t="s">
        <v>367</v>
      </c>
      <c r="D18" s="48" t="s">
        <v>354</v>
      </c>
      <c r="E18" s="86">
        <v>90</v>
      </c>
      <c r="F18" s="86"/>
      <c r="G18" s="7">
        <f t="shared" si="0"/>
        <v>0</v>
      </c>
      <c r="H18" s="79"/>
      <c r="I18" s="79"/>
    </row>
    <row r="19" spans="1:9" ht="15">
      <c r="A19" s="9" t="s">
        <v>368</v>
      </c>
      <c r="B19" s="84"/>
      <c r="C19" s="87" t="s">
        <v>369</v>
      </c>
      <c r="D19" s="48" t="s">
        <v>354</v>
      </c>
      <c r="E19" s="86">
        <v>170</v>
      </c>
      <c r="F19" s="86"/>
      <c r="G19" s="7">
        <f t="shared" si="0"/>
        <v>0</v>
      </c>
      <c r="H19" s="79"/>
      <c r="I19" s="79"/>
    </row>
    <row r="20" spans="1:9" ht="24">
      <c r="A20" s="9" t="s">
        <v>370</v>
      </c>
      <c r="B20" s="84"/>
      <c r="C20" s="87" t="s">
        <v>371</v>
      </c>
      <c r="D20" s="48" t="s">
        <v>354</v>
      </c>
      <c r="E20" s="86">
        <v>18</v>
      </c>
      <c r="F20" s="86"/>
      <c r="G20" s="7">
        <f t="shared" si="0"/>
        <v>0</v>
      </c>
      <c r="H20" s="79"/>
      <c r="I20" s="79"/>
    </row>
    <row r="21" spans="1:9" ht="24">
      <c r="A21" s="9" t="s">
        <v>372</v>
      </c>
      <c r="B21" s="84"/>
      <c r="C21" s="87" t="s">
        <v>373</v>
      </c>
      <c r="D21" s="48" t="s">
        <v>354</v>
      </c>
      <c r="E21" s="86">
        <v>30</v>
      </c>
      <c r="F21" s="86"/>
      <c r="G21" s="7">
        <f t="shared" si="0"/>
        <v>0</v>
      </c>
      <c r="H21" s="79"/>
      <c r="I21" s="79"/>
    </row>
    <row r="22" spans="1:9" ht="15">
      <c r="A22" s="9"/>
      <c r="B22" s="84"/>
      <c r="C22" s="87"/>
      <c r="D22" s="48"/>
      <c r="E22" s="86"/>
      <c r="F22" s="86"/>
      <c r="G22" s="7"/>
      <c r="H22" s="79"/>
      <c r="I22" s="79"/>
    </row>
    <row r="23" spans="1:9" ht="15">
      <c r="A23" s="9">
        <v>2</v>
      </c>
      <c r="B23" s="84"/>
      <c r="C23" s="85" t="s">
        <v>374</v>
      </c>
      <c r="D23" s="48"/>
      <c r="E23" s="86"/>
      <c r="F23" s="86"/>
      <c r="G23" s="5">
        <f>SUM(G24:G27)</f>
        <v>0</v>
      </c>
      <c r="H23" s="79"/>
      <c r="I23" s="79"/>
    </row>
    <row r="24" spans="1:9" ht="48">
      <c r="A24" s="9" t="s">
        <v>375</v>
      </c>
      <c r="B24" s="84"/>
      <c r="C24" s="87" t="s">
        <v>376</v>
      </c>
      <c r="D24" s="48" t="s">
        <v>377</v>
      </c>
      <c r="E24" s="86">
        <v>118</v>
      </c>
      <c r="F24" s="86"/>
      <c r="G24" s="7">
        <f>ROUND(E24*F24,2)</f>
        <v>0</v>
      </c>
      <c r="H24" s="79"/>
      <c r="I24" s="79"/>
    </row>
    <row r="25" spans="1:9" ht="36">
      <c r="A25" s="9" t="s">
        <v>378</v>
      </c>
      <c r="B25" s="84"/>
      <c r="C25" s="87" t="s">
        <v>379</v>
      </c>
      <c r="D25" s="48" t="s">
        <v>377</v>
      </c>
      <c r="E25" s="86">
        <v>65</v>
      </c>
      <c r="F25" s="86"/>
      <c r="G25" s="7">
        <f>ROUND(E25*F25,2)</f>
        <v>0</v>
      </c>
      <c r="H25" s="79"/>
      <c r="I25" s="79"/>
    </row>
    <row r="26" spans="1:9" ht="24">
      <c r="A26" s="9" t="s">
        <v>380</v>
      </c>
      <c r="B26" s="84"/>
      <c r="C26" s="87" t="s">
        <v>381</v>
      </c>
      <c r="D26" s="48" t="s">
        <v>377</v>
      </c>
      <c r="E26" s="86">
        <v>79</v>
      </c>
      <c r="F26" s="86"/>
      <c r="G26" s="7">
        <f>ROUND(E26*F26,2)</f>
        <v>0</v>
      </c>
      <c r="H26" s="79"/>
      <c r="I26" s="79"/>
    </row>
    <row r="27" spans="1:9" ht="24">
      <c r="A27" s="9" t="s">
        <v>382</v>
      </c>
      <c r="B27" s="84"/>
      <c r="C27" s="87" t="s">
        <v>383</v>
      </c>
      <c r="D27" s="48" t="s">
        <v>377</v>
      </c>
      <c r="E27" s="86">
        <v>1316</v>
      </c>
      <c r="F27" s="86"/>
      <c r="G27" s="7">
        <f>ROUND(E27*F27,2)</f>
        <v>0</v>
      </c>
      <c r="H27" s="79"/>
      <c r="I27" s="79"/>
    </row>
    <row r="28" spans="1:9" ht="15">
      <c r="A28" s="9"/>
      <c r="B28" s="84"/>
      <c r="C28" s="87"/>
      <c r="D28" s="48"/>
      <c r="E28" s="86"/>
      <c r="F28" s="86"/>
      <c r="G28" s="7"/>
      <c r="H28" s="79"/>
      <c r="I28" s="79"/>
    </row>
    <row r="29" spans="1:9" ht="15">
      <c r="A29" s="9">
        <v>3</v>
      </c>
      <c r="B29" s="84"/>
      <c r="C29" s="85" t="s">
        <v>384</v>
      </c>
      <c r="D29" s="48"/>
      <c r="E29" s="86"/>
      <c r="F29" s="86"/>
      <c r="G29" s="5">
        <f>SUM(G30:G31)</f>
        <v>0</v>
      </c>
      <c r="H29" s="79"/>
      <c r="I29" s="79"/>
    </row>
    <row r="30" spans="1:9" ht="24">
      <c r="A30" s="9" t="s">
        <v>385</v>
      </c>
      <c r="B30" s="84"/>
      <c r="C30" s="87" t="s">
        <v>386</v>
      </c>
      <c r="D30" s="48" t="s">
        <v>377</v>
      </c>
      <c r="E30" s="86">
        <v>329.3</v>
      </c>
      <c r="F30" s="86"/>
      <c r="G30" s="7">
        <f>ROUND(E30*F30,2)</f>
        <v>0</v>
      </c>
      <c r="H30" s="79"/>
      <c r="I30" s="79"/>
    </row>
    <row r="31" spans="1:9" ht="36">
      <c r="A31" s="9" t="s">
        <v>387</v>
      </c>
      <c r="B31" s="84"/>
      <c r="C31" s="87" t="s">
        <v>388</v>
      </c>
      <c r="D31" s="48" t="s">
        <v>347</v>
      </c>
      <c r="E31" s="86">
        <v>45</v>
      </c>
      <c r="F31" s="86"/>
      <c r="G31" s="7">
        <f>ROUND(E31*F31,2)</f>
        <v>0</v>
      </c>
      <c r="H31" s="79"/>
      <c r="I31" s="79"/>
    </row>
    <row r="32" spans="1:9" ht="15">
      <c r="A32" s="9"/>
      <c r="B32" s="84"/>
      <c r="C32" s="87"/>
      <c r="D32" s="48"/>
      <c r="E32" s="86"/>
      <c r="F32" s="86"/>
      <c r="G32" s="7"/>
      <c r="H32" s="79"/>
      <c r="I32" s="79"/>
    </row>
    <row r="33" spans="1:9" ht="15">
      <c r="A33" s="9">
        <v>4</v>
      </c>
      <c r="B33" s="84"/>
      <c r="C33" s="85" t="s">
        <v>389</v>
      </c>
      <c r="D33" s="48"/>
      <c r="E33" s="86"/>
      <c r="F33" s="86"/>
      <c r="G33" s="5">
        <f>SUM(G34)</f>
        <v>0</v>
      </c>
      <c r="H33" s="79"/>
      <c r="I33" s="79"/>
    </row>
    <row r="34" spans="1:9" ht="24">
      <c r="A34" s="9" t="s">
        <v>390</v>
      </c>
      <c r="B34" s="84"/>
      <c r="C34" s="87" t="s">
        <v>391</v>
      </c>
      <c r="D34" s="48" t="s">
        <v>377</v>
      </c>
      <c r="E34" s="86">
        <v>19</v>
      </c>
      <c r="F34" s="86"/>
      <c r="G34" s="7">
        <f>ROUND(E34*F34,2)</f>
        <v>0</v>
      </c>
      <c r="H34" s="79"/>
      <c r="I34" s="79"/>
    </row>
    <row r="35" spans="1:9" ht="15">
      <c r="A35" s="9"/>
      <c r="B35" s="84"/>
      <c r="C35" s="87"/>
      <c r="D35" s="48"/>
      <c r="E35" s="86"/>
      <c r="F35" s="86"/>
      <c r="G35" s="7"/>
      <c r="H35" s="79"/>
      <c r="I35" s="79"/>
    </row>
    <row r="36" spans="1:9" ht="15">
      <c r="A36" s="9">
        <v>5</v>
      </c>
      <c r="B36" s="84"/>
      <c r="C36" s="85" t="s">
        <v>392</v>
      </c>
      <c r="D36" s="48"/>
      <c r="E36" s="86"/>
      <c r="F36" s="86"/>
      <c r="G36" s="5">
        <f>SUM(G37:G38)</f>
        <v>0</v>
      </c>
      <c r="H36" s="79"/>
      <c r="I36" s="79"/>
    </row>
    <row r="37" spans="1:9" ht="36">
      <c r="A37" s="9" t="s">
        <v>393</v>
      </c>
      <c r="B37" s="84"/>
      <c r="C37" s="87" t="s">
        <v>394</v>
      </c>
      <c r="D37" s="48" t="s">
        <v>354</v>
      </c>
      <c r="E37" s="86">
        <v>1882</v>
      </c>
      <c r="F37" s="86"/>
      <c r="G37" s="7">
        <f>ROUND(E37*F37,2)</f>
        <v>0</v>
      </c>
      <c r="H37" s="79"/>
      <c r="I37" s="79"/>
    </row>
    <row r="38" spans="1:9" ht="72">
      <c r="A38" s="9" t="s">
        <v>395</v>
      </c>
      <c r="B38" s="84"/>
      <c r="C38" s="87" t="s">
        <v>396</v>
      </c>
      <c r="D38" s="48" t="s">
        <v>354</v>
      </c>
      <c r="E38" s="86">
        <v>122</v>
      </c>
      <c r="F38" s="86"/>
      <c r="G38" s="7">
        <f>ROUND(E38*F38,2)</f>
        <v>0</v>
      </c>
      <c r="H38" s="79"/>
      <c r="I38" s="79"/>
    </row>
    <row r="39" spans="1:9" ht="15">
      <c r="A39" s="9"/>
      <c r="B39" s="84"/>
      <c r="C39" s="87"/>
      <c r="D39" s="48"/>
      <c r="E39" s="86"/>
      <c r="F39" s="86"/>
      <c r="G39" s="7"/>
      <c r="H39" s="79"/>
      <c r="I39" s="79"/>
    </row>
    <row r="40" spans="1:9" ht="15">
      <c r="A40" s="9">
        <v>6</v>
      </c>
      <c r="B40" s="84"/>
      <c r="C40" s="85" t="s">
        <v>397</v>
      </c>
      <c r="D40" s="48"/>
      <c r="E40" s="86"/>
      <c r="F40" s="86"/>
      <c r="G40" s="5">
        <f>SUM(G42:G61)</f>
        <v>0</v>
      </c>
      <c r="H40" s="79"/>
      <c r="I40" s="79"/>
    </row>
    <row r="41" spans="1:9" ht="30">
      <c r="A41" s="9" t="s">
        <v>398</v>
      </c>
      <c r="B41" s="84"/>
      <c r="C41" s="85" t="s">
        <v>399</v>
      </c>
      <c r="D41" s="48"/>
      <c r="E41" s="86"/>
      <c r="F41" s="86"/>
      <c r="G41" s="5"/>
      <c r="H41" s="79"/>
      <c r="I41" s="79"/>
    </row>
    <row r="42" spans="1:9" ht="36">
      <c r="A42" s="9" t="s">
        <v>400</v>
      </c>
      <c r="B42" s="84"/>
      <c r="C42" s="87" t="s">
        <v>401</v>
      </c>
      <c r="D42" s="48" t="s">
        <v>402</v>
      </c>
      <c r="E42" s="86">
        <v>141</v>
      </c>
      <c r="F42" s="86"/>
      <c r="G42" s="7">
        <f aca="true" t="shared" si="1" ref="G42:G48">ROUND(E42*F42,2)</f>
        <v>0</v>
      </c>
      <c r="H42" s="79"/>
      <c r="I42" s="79"/>
    </row>
    <row r="43" spans="1:9" ht="36">
      <c r="A43" s="9" t="s">
        <v>403</v>
      </c>
      <c r="B43" s="84"/>
      <c r="C43" s="87" t="s">
        <v>404</v>
      </c>
      <c r="D43" s="48" t="s">
        <v>402</v>
      </c>
      <c r="E43" s="86">
        <v>12</v>
      </c>
      <c r="F43" s="86"/>
      <c r="G43" s="7">
        <f t="shared" si="1"/>
        <v>0</v>
      </c>
      <c r="H43" s="79"/>
      <c r="I43" s="79"/>
    </row>
    <row r="44" spans="1:9" ht="36">
      <c r="A44" s="9" t="s">
        <v>405</v>
      </c>
      <c r="B44" s="84"/>
      <c r="C44" s="87" t="s">
        <v>406</v>
      </c>
      <c r="D44" s="48" t="s">
        <v>402</v>
      </c>
      <c r="E44" s="86">
        <v>2</v>
      </c>
      <c r="F44" s="86"/>
      <c r="G44" s="7">
        <f t="shared" si="1"/>
        <v>0</v>
      </c>
      <c r="H44" s="79"/>
      <c r="I44" s="79"/>
    </row>
    <row r="45" spans="1:9" ht="36">
      <c r="A45" s="9" t="s">
        <v>407</v>
      </c>
      <c r="B45" s="84"/>
      <c r="C45" s="87" t="s">
        <v>408</v>
      </c>
      <c r="D45" s="48" t="s">
        <v>402</v>
      </c>
      <c r="E45" s="86">
        <v>1</v>
      </c>
      <c r="F45" s="86"/>
      <c r="G45" s="7">
        <f t="shared" si="1"/>
        <v>0</v>
      </c>
      <c r="H45" s="79"/>
      <c r="I45" s="79"/>
    </row>
    <row r="46" spans="1:9" ht="48">
      <c r="A46" s="9" t="s">
        <v>409</v>
      </c>
      <c r="B46" s="84"/>
      <c r="C46" s="87" t="s">
        <v>410</v>
      </c>
      <c r="D46" s="48" t="s">
        <v>354</v>
      </c>
      <c r="E46" s="86">
        <v>31.74</v>
      </c>
      <c r="F46" s="86"/>
      <c r="G46" s="7">
        <f t="shared" si="1"/>
        <v>0</v>
      </c>
      <c r="H46" s="79"/>
      <c r="I46" s="79"/>
    </row>
    <row r="47" spans="1:9" ht="24">
      <c r="A47" s="9" t="s">
        <v>411</v>
      </c>
      <c r="B47" s="84"/>
      <c r="C47" s="87" t="s">
        <v>412</v>
      </c>
      <c r="D47" s="48" t="s">
        <v>402</v>
      </c>
      <c r="E47" s="86">
        <v>4</v>
      </c>
      <c r="F47" s="86"/>
      <c r="G47" s="7">
        <f t="shared" si="1"/>
        <v>0</v>
      </c>
      <c r="H47" s="79"/>
      <c r="I47" s="79"/>
    </row>
    <row r="48" spans="1:9" ht="24">
      <c r="A48" s="9" t="s">
        <v>413</v>
      </c>
      <c r="B48" s="84"/>
      <c r="C48" s="87" t="s">
        <v>414</v>
      </c>
      <c r="D48" s="48" t="s">
        <v>402</v>
      </c>
      <c r="E48" s="86">
        <v>1</v>
      </c>
      <c r="F48" s="86"/>
      <c r="G48" s="7">
        <f t="shared" si="1"/>
        <v>0</v>
      </c>
      <c r="H48" s="79"/>
      <c r="I48" s="79"/>
    </row>
    <row r="49" spans="1:9" ht="30">
      <c r="A49" s="9" t="s">
        <v>415</v>
      </c>
      <c r="B49" s="84"/>
      <c r="C49" s="85" t="s">
        <v>416</v>
      </c>
      <c r="D49" s="48"/>
      <c r="E49" s="86"/>
      <c r="F49" s="86"/>
      <c r="G49" s="7"/>
      <c r="H49" s="79"/>
      <c r="I49" s="79"/>
    </row>
    <row r="50" spans="1:9" ht="60">
      <c r="A50" s="9" t="s">
        <v>417</v>
      </c>
      <c r="B50" s="84"/>
      <c r="C50" s="87" t="s">
        <v>418</v>
      </c>
      <c r="D50" s="48" t="s">
        <v>402</v>
      </c>
      <c r="E50" s="86">
        <v>1</v>
      </c>
      <c r="F50" s="86"/>
      <c r="G50" s="7">
        <f aca="true" t="shared" si="2" ref="G50:G61">ROUND(E50*F50,2)</f>
        <v>0</v>
      </c>
      <c r="H50" s="79"/>
      <c r="I50" s="79"/>
    </row>
    <row r="51" spans="1:9" ht="48">
      <c r="A51" s="9" t="s">
        <v>419</v>
      </c>
      <c r="B51" s="84"/>
      <c r="C51" s="87" t="s">
        <v>420</v>
      </c>
      <c r="D51" s="48" t="s">
        <v>402</v>
      </c>
      <c r="E51" s="86">
        <v>4</v>
      </c>
      <c r="F51" s="86"/>
      <c r="G51" s="7">
        <f t="shared" si="2"/>
        <v>0</v>
      </c>
      <c r="H51" s="79"/>
      <c r="I51" s="79"/>
    </row>
    <row r="52" spans="1:9" ht="48">
      <c r="A52" s="9" t="s">
        <v>421</v>
      </c>
      <c r="B52" s="84"/>
      <c r="C52" s="87" t="s">
        <v>422</v>
      </c>
      <c r="D52" s="48" t="s">
        <v>402</v>
      </c>
      <c r="E52" s="86">
        <v>6</v>
      </c>
      <c r="F52" s="86"/>
      <c r="G52" s="7">
        <f t="shared" si="2"/>
        <v>0</v>
      </c>
      <c r="H52" s="79"/>
      <c r="I52" s="79"/>
    </row>
    <row r="53" spans="1:9" ht="48">
      <c r="A53" s="9" t="s">
        <v>423</v>
      </c>
      <c r="B53" s="84"/>
      <c r="C53" s="87" t="s">
        <v>424</v>
      </c>
      <c r="D53" s="48" t="s">
        <v>402</v>
      </c>
      <c r="E53" s="86">
        <v>1</v>
      </c>
      <c r="F53" s="86"/>
      <c r="G53" s="7">
        <f t="shared" si="2"/>
        <v>0</v>
      </c>
      <c r="H53" s="79"/>
      <c r="I53" s="79"/>
    </row>
    <row r="54" spans="1:9" ht="72">
      <c r="A54" s="9" t="s">
        <v>425</v>
      </c>
      <c r="B54" s="84"/>
      <c r="C54" s="87" t="s">
        <v>426</v>
      </c>
      <c r="D54" s="48" t="s">
        <v>402</v>
      </c>
      <c r="E54" s="86">
        <v>3</v>
      </c>
      <c r="F54" s="86"/>
      <c r="G54" s="7">
        <f t="shared" si="2"/>
        <v>0</v>
      </c>
      <c r="H54" s="79"/>
      <c r="I54" s="79"/>
    </row>
    <row r="55" spans="1:9" ht="60">
      <c r="A55" s="9" t="s">
        <v>427</v>
      </c>
      <c r="B55" s="84"/>
      <c r="C55" s="87" t="s">
        <v>428</v>
      </c>
      <c r="D55" s="48" t="s">
        <v>402</v>
      </c>
      <c r="E55" s="86">
        <v>2</v>
      </c>
      <c r="F55" s="86"/>
      <c r="G55" s="7">
        <f t="shared" si="2"/>
        <v>0</v>
      </c>
      <c r="H55" s="79"/>
      <c r="I55" s="79"/>
    </row>
    <row r="56" spans="1:9" ht="48">
      <c r="A56" s="9" t="s">
        <v>429</v>
      </c>
      <c r="B56" s="84"/>
      <c r="C56" s="87" t="s">
        <v>430</v>
      </c>
      <c r="D56" s="48" t="s">
        <v>402</v>
      </c>
      <c r="E56" s="86">
        <v>3</v>
      </c>
      <c r="F56" s="86"/>
      <c r="G56" s="7">
        <f t="shared" si="2"/>
        <v>0</v>
      </c>
      <c r="H56" s="79"/>
      <c r="I56" s="79"/>
    </row>
    <row r="57" spans="1:9" ht="60">
      <c r="A57" s="9" t="s">
        <v>431</v>
      </c>
      <c r="B57" s="84"/>
      <c r="C57" s="87" t="s">
        <v>432</v>
      </c>
      <c r="D57" s="48" t="s">
        <v>402</v>
      </c>
      <c r="E57" s="86">
        <v>1</v>
      </c>
      <c r="F57" s="86"/>
      <c r="G57" s="7">
        <f t="shared" si="2"/>
        <v>0</v>
      </c>
      <c r="H57" s="79"/>
      <c r="I57" s="79"/>
    </row>
    <row r="58" spans="1:9" ht="48">
      <c r="A58" s="9" t="s">
        <v>433</v>
      </c>
      <c r="B58" s="84"/>
      <c r="C58" s="87" t="s">
        <v>434</v>
      </c>
      <c r="D58" s="48" t="s">
        <v>402</v>
      </c>
      <c r="E58" s="86">
        <v>1</v>
      </c>
      <c r="F58" s="86"/>
      <c r="G58" s="7">
        <f t="shared" si="2"/>
        <v>0</v>
      </c>
      <c r="H58" s="79"/>
      <c r="I58" s="79"/>
    </row>
    <row r="59" spans="1:9" ht="24">
      <c r="A59" s="9" t="s">
        <v>435</v>
      </c>
      <c r="B59" s="84"/>
      <c r="C59" s="87" t="s">
        <v>436</v>
      </c>
      <c r="D59" s="48" t="s">
        <v>402</v>
      </c>
      <c r="E59" s="86">
        <v>4</v>
      </c>
      <c r="F59" s="86"/>
      <c r="G59" s="7">
        <f t="shared" si="2"/>
        <v>0</v>
      </c>
      <c r="H59" s="79"/>
      <c r="I59" s="79"/>
    </row>
    <row r="60" spans="1:9" ht="48">
      <c r="A60" s="9" t="s">
        <v>437</v>
      </c>
      <c r="B60" s="84"/>
      <c r="C60" s="87" t="s">
        <v>438</v>
      </c>
      <c r="D60" s="48" t="s">
        <v>354</v>
      </c>
      <c r="E60" s="86">
        <v>270</v>
      </c>
      <c r="F60" s="86"/>
      <c r="G60" s="7">
        <f t="shared" si="2"/>
        <v>0</v>
      </c>
      <c r="H60" s="79"/>
      <c r="I60" s="79"/>
    </row>
    <row r="61" spans="1:9" ht="48">
      <c r="A61" s="9" t="s">
        <v>439</v>
      </c>
      <c r="B61" s="84"/>
      <c r="C61" s="87" t="s">
        <v>440</v>
      </c>
      <c r="D61" s="48" t="s">
        <v>402</v>
      </c>
      <c r="E61" s="86">
        <v>3</v>
      </c>
      <c r="F61" s="86"/>
      <c r="G61" s="7">
        <f t="shared" si="2"/>
        <v>0</v>
      </c>
      <c r="H61" s="79"/>
      <c r="I61" s="79"/>
    </row>
    <row r="62" spans="1:9" ht="15">
      <c r="A62" s="9"/>
      <c r="B62" s="84"/>
      <c r="C62" s="87"/>
      <c r="D62" s="48"/>
      <c r="E62" s="86"/>
      <c r="F62" s="86"/>
      <c r="G62" s="7"/>
      <c r="H62" s="79"/>
      <c r="I62" s="79"/>
    </row>
    <row r="63" spans="1:9" ht="15">
      <c r="A63" s="9">
        <v>7</v>
      </c>
      <c r="B63" s="84"/>
      <c r="C63" s="85" t="s">
        <v>441</v>
      </c>
      <c r="D63" s="48"/>
      <c r="E63" s="86"/>
      <c r="F63" s="86"/>
      <c r="G63" s="5">
        <f>SUM(G64:G68)</f>
        <v>0</v>
      </c>
      <c r="H63" s="79"/>
      <c r="I63" s="79"/>
    </row>
    <row r="64" spans="1:9" ht="24">
      <c r="A64" s="9" t="s">
        <v>442</v>
      </c>
      <c r="B64" s="84"/>
      <c r="C64" s="87" t="s">
        <v>443</v>
      </c>
      <c r="D64" s="48" t="s">
        <v>354</v>
      </c>
      <c r="E64" s="86">
        <v>295</v>
      </c>
      <c r="F64" s="86"/>
      <c r="G64" s="7">
        <f>ROUND(E64*F64,2)</f>
        <v>0</v>
      </c>
      <c r="H64" s="79"/>
      <c r="I64" s="79"/>
    </row>
    <row r="65" spans="1:9" ht="36">
      <c r="A65" s="9" t="s">
        <v>444</v>
      </c>
      <c r="B65" s="84"/>
      <c r="C65" s="87" t="s">
        <v>445</v>
      </c>
      <c r="D65" s="48" t="s">
        <v>354</v>
      </c>
      <c r="E65" s="86">
        <v>295</v>
      </c>
      <c r="F65" s="86"/>
      <c r="G65" s="7">
        <f>ROUND(E65*F65,2)</f>
        <v>0</v>
      </c>
      <c r="H65" s="79"/>
      <c r="I65" s="79"/>
    </row>
    <row r="66" spans="1:9" ht="36">
      <c r="A66" s="9" t="s">
        <v>446</v>
      </c>
      <c r="B66" s="84"/>
      <c r="C66" s="87" t="s">
        <v>447</v>
      </c>
      <c r="D66" s="48" t="s">
        <v>365</v>
      </c>
      <c r="E66" s="86">
        <v>30</v>
      </c>
      <c r="F66" s="86"/>
      <c r="G66" s="7">
        <f>ROUND(E66*F66,2)</f>
        <v>0</v>
      </c>
      <c r="H66" s="79"/>
      <c r="I66" s="79"/>
    </row>
    <row r="67" spans="1:9" ht="24">
      <c r="A67" s="9" t="s">
        <v>448</v>
      </c>
      <c r="B67" s="84"/>
      <c r="C67" s="87" t="s">
        <v>449</v>
      </c>
      <c r="D67" s="48" t="s">
        <v>450</v>
      </c>
      <c r="E67" s="86">
        <v>7</v>
      </c>
      <c r="F67" s="86"/>
      <c r="G67" s="7">
        <f>ROUND(E67*F67,2)</f>
        <v>0</v>
      </c>
      <c r="H67" s="79"/>
      <c r="I67" s="79"/>
    </row>
    <row r="68" spans="1:9" ht="24">
      <c r="A68" s="9" t="s">
        <v>451</v>
      </c>
      <c r="B68" s="84"/>
      <c r="C68" s="87" t="s">
        <v>452</v>
      </c>
      <c r="D68" s="48" t="s">
        <v>354</v>
      </c>
      <c r="E68" s="86">
        <v>44</v>
      </c>
      <c r="F68" s="86"/>
      <c r="G68" s="7">
        <f>ROUND(E68*F68,2)</f>
        <v>0</v>
      </c>
      <c r="H68" s="79"/>
      <c r="I68" s="79"/>
    </row>
    <row r="69" spans="1:9" ht="15">
      <c r="A69" s="9"/>
      <c r="B69" s="84"/>
      <c r="C69" s="87"/>
      <c r="D69" s="48"/>
      <c r="E69" s="86"/>
      <c r="F69" s="86"/>
      <c r="G69" s="7"/>
      <c r="H69" s="79"/>
      <c r="I69" s="79"/>
    </row>
    <row r="70" spans="1:9" ht="15">
      <c r="A70" s="9">
        <v>8</v>
      </c>
      <c r="B70" s="84"/>
      <c r="C70" s="85" t="s">
        <v>453</v>
      </c>
      <c r="D70" s="48"/>
      <c r="E70" s="86"/>
      <c r="F70" s="86"/>
      <c r="G70" s="5">
        <f>SUM(G72:G108)</f>
        <v>0</v>
      </c>
      <c r="H70" s="79"/>
      <c r="I70" s="79"/>
    </row>
    <row r="71" spans="1:9" ht="15">
      <c r="A71" s="9" t="s">
        <v>454</v>
      </c>
      <c r="B71" s="84"/>
      <c r="C71" s="85" t="s">
        <v>455</v>
      </c>
      <c r="D71" s="48"/>
      <c r="E71" s="86"/>
      <c r="F71" s="86"/>
      <c r="G71" s="5"/>
      <c r="H71" s="79"/>
      <c r="I71" s="79"/>
    </row>
    <row r="72" spans="1:9" ht="36">
      <c r="A72" s="9" t="s">
        <v>456</v>
      </c>
      <c r="B72" s="84"/>
      <c r="C72" s="87" t="s">
        <v>457</v>
      </c>
      <c r="D72" s="48" t="s">
        <v>354</v>
      </c>
      <c r="E72" s="86">
        <v>2625</v>
      </c>
      <c r="F72" s="86"/>
      <c r="G72" s="7">
        <f aca="true" t="shared" si="3" ref="G72:G84">ROUND(E72*F72,2)</f>
        <v>0</v>
      </c>
      <c r="H72" s="79"/>
      <c r="I72" s="79"/>
    </row>
    <row r="73" spans="1:9" ht="48">
      <c r="A73" s="9" t="s">
        <v>458</v>
      </c>
      <c r="B73" s="84"/>
      <c r="C73" s="87" t="s">
        <v>460</v>
      </c>
      <c r="D73" s="48" t="s">
        <v>354</v>
      </c>
      <c r="E73" s="86">
        <v>96</v>
      </c>
      <c r="F73" s="86"/>
      <c r="G73" s="7">
        <f t="shared" si="3"/>
        <v>0</v>
      </c>
      <c r="H73" s="79"/>
      <c r="I73" s="79"/>
    </row>
    <row r="74" spans="1:9" ht="48">
      <c r="A74" s="9" t="s">
        <v>459</v>
      </c>
      <c r="B74" s="84"/>
      <c r="C74" s="87" t="s">
        <v>463</v>
      </c>
      <c r="D74" s="48" t="s">
        <v>354</v>
      </c>
      <c r="E74" s="86">
        <v>164</v>
      </c>
      <c r="F74" s="86"/>
      <c r="G74" s="7">
        <f t="shared" si="3"/>
        <v>0</v>
      </c>
      <c r="H74" s="79"/>
      <c r="I74" s="79"/>
    </row>
    <row r="75" spans="1:9" ht="60">
      <c r="A75" s="9" t="s">
        <v>461</v>
      </c>
      <c r="B75" s="84"/>
      <c r="C75" s="87" t="s">
        <v>465</v>
      </c>
      <c r="D75" s="48" t="s">
        <v>354</v>
      </c>
      <c r="E75" s="86">
        <v>682.2</v>
      </c>
      <c r="F75" s="86"/>
      <c r="G75" s="7">
        <f t="shared" si="3"/>
        <v>0</v>
      </c>
      <c r="H75" s="79"/>
      <c r="I75" s="79"/>
    </row>
    <row r="76" spans="1:9" ht="48">
      <c r="A76" s="9" t="s">
        <v>462</v>
      </c>
      <c r="B76" s="84"/>
      <c r="C76" s="87" t="s">
        <v>467</v>
      </c>
      <c r="D76" s="48" t="s">
        <v>354</v>
      </c>
      <c r="E76" s="86">
        <v>1293</v>
      </c>
      <c r="F76" s="86"/>
      <c r="G76" s="7">
        <f t="shared" si="3"/>
        <v>0</v>
      </c>
      <c r="H76" s="79"/>
      <c r="I76" s="79"/>
    </row>
    <row r="77" spans="1:9" ht="36">
      <c r="A77" s="9" t="s">
        <v>464</v>
      </c>
      <c r="B77" s="84"/>
      <c r="C77" s="87" t="s">
        <v>469</v>
      </c>
      <c r="D77" s="48" t="s">
        <v>354</v>
      </c>
      <c r="E77" s="86">
        <v>1450</v>
      </c>
      <c r="F77" s="86"/>
      <c r="G77" s="7">
        <f t="shared" si="3"/>
        <v>0</v>
      </c>
      <c r="H77" s="79"/>
      <c r="I77" s="79"/>
    </row>
    <row r="78" spans="1:9" ht="36">
      <c r="A78" s="9" t="s">
        <v>466</v>
      </c>
      <c r="B78" s="84"/>
      <c r="C78" s="87" t="s">
        <v>471</v>
      </c>
      <c r="D78" s="48" t="s">
        <v>354</v>
      </c>
      <c r="E78" s="86">
        <v>735</v>
      </c>
      <c r="F78" s="86"/>
      <c r="G78" s="7">
        <f t="shared" si="3"/>
        <v>0</v>
      </c>
      <c r="H78" s="79"/>
      <c r="I78" s="79"/>
    </row>
    <row r="79" spans="1:9" ht="60">
      <c r="A79" s="9" t="s">
        <v>468</v>
      </c>
      <c r="B79" s="84"/>
      <c r="C79" s="87" t="s">
        <v>473</v>
      </c>
      <c r="D79" s="48" t="s">
        <v>354</v>
      </c>
      <c r="E79" s="86">
        <v>1020</v>
      </c>
      <c r="F79" s="86"/>
      <c r="G79" s="7">
        <f t="shared" si="3"/>
        <v>0</v>
      </c>
      <c r="H79" s="79"/>
      <c r="I79" s="79"/>
    </row>
    <row r="80" spans="1:9" ht="60">
      <c r="A80" s="9" t="s">
        <v>470</v>
      </c>
      <c r="B80" s="84"/>
      <c r="C80" s="87" t="s">
        <v>475</v>
      </c>
      <c r="D80" s="48" t="s">
        <v>354</v>
      </c>
      <c r="E80" s="86">
        <v>430</v>
      </c>
      <c r="F80" s="86"/>
      <c r="G80" s="7">
        <f t="shared" si="3"/>
        <v>0</v>
      </c>
      <c r="H80" s="79"/>
      <c r="I80" s="79"/>
    </row>
    <row r="81" spans="1:9" ht="60">
      <c r="A81" s="9" t="s">
        <v>472</v>
      </c>
      <c r="B81" s="84"/>
      <c r="C81" s="87" t="s">
        <v>477</v>
      </c>
      <c r="D81" s="48" t="s">
        <v>354</v>
      </c>
      <c r="E81" s="86">
        <v>217</v>
      </c>
      <c r="F81" s="86"/>
      <c r="G81" s="7">
        <f t="shared" si="3"/>
        <v>0</v>
      </c>
      <c r="H81" s="79"/>
      <c r="I81" s="79"/>
    </row>
    <row r="82" spans="1:9" ht="36">
      <c r="A82" s="9" t="s">
        <v>474</v>
      </c>
      <c r="B82" s="84"/>
      <c r="C82" s="87" t="s">
        <v>479</v>
      </c>
      <c r="D82" s="48" t="s">
        <v>354</v>
      </c>
      <c r="E82" s="86">
        <v>1240</v>
      </c>
      <c r="F82" s="86"/>
      <c r="G82" s="7">
        <f t="shared" si="3"/>
        <v>0</v>
      </c>
      <c r="H82" s="79"/>
      <c r="I82" s="79"/>
    </row>
    <row r="83" spans="1:9" ht="36">
      <c r="A83" s="9" t="s">
        <v>476</v>
      </c>
      <c r="B83" s="84"/>
      <c r="C83" s="87" t="s">
        <v>480</v>
      </c>
      <c r="D83" s="48" t="s">
        <v>354</v>
      </c>
      <c r="E83" s="86">
        <v>83</v>
      </c>
      <c r="F83" s="86"/>
      <c r="G83" s="7">
        <f t="shared" si="3"/>
        <v>0</v>
      </c>
      <c r="H83" s="79"/>
      <c r="I83" s="79"/>
    </row>
    <row r="84" spans="1:9" ht="48">
      <c r="A84" s="9" t="s">
        <v>478</v>
      </c>
      <c r="B84" s="84"/>
      <c r="C84" s="87" t="s">
        <v>481</v>
      </c>
      <c r="D84" s="48" t="s">
        <v>354</v>
      </c>
      <c r="E84" s="86">
        <v>65</v>
      </c>
      <c r="F84" s="86"/>
      <c r="G84" s="7">
        <f t="shared" si="3"/>
        <v>0</v>
      </c>
      <c r="H84" s="79"/>
      <c r="I84" s="79"/>
    </row>
    <row r="85" spans="1:9" ht="15">
      <c r="A85" s="9" t="s">
        <v>456</v>
      </c>
      <c r="B85" s="84"/>
      <c r="C85" s="85" t="s">
        <v>482</v>
      </c>
      <c r="D85" s="48"/>
      <c r="E85" s="86"/>
      <c r="F85" s="86"/>
      <c r="G85" s="7"/>
      <c r="H85" s="79"/>
      <c r="I85" s="79"/>
    </row>
    <row r="86" spans="1:9" ht="36">
      <c r="A86" s="9" t="s">
        <v>483</v>
      </c>
      <c r="B86" s="84"/>
      <c r="C86" s="87" t="s">
        <v>484</v>
      </c>
      <c r="D86" s="48" t="s">
        <v>354</v>
      </c>
      <c r="E86" s="86">
        <v>5607</v>
      </c>
      <c r="F86" s="86"/>
      <c r="G86" s="7">
        <f aca="true" t="shared" si="4" ref="G86:G100">ROUND(E86*F86,2)</f>
        <v>0</v>
      </c>
      <c r="H86" s="79"/>
      <c r="I86" s="79"/>
    </row>
    <row r="87" spans="1:9" ht="36">
      <c r="A87" s="9" t="s">
        <v>485</v>
      </c>
      <c r="B87" s="84"/>
      <c r="C87" s="87" t="s">
        <v>486</v>
      </c>
      <c r="D87" s="48" t="s">
        <v>354</v>
      </c>
      <c r="E87" s="86">
        <v>4707</v>
      </c>
      <c r="F87" s="86"/>
      <c r="G87" s="7">
        <f t="shared" si="4"/>
        <v>0</v>
      </c>
      <c r="H87" s="79"/>
      <c r="I87" s="79"/>
    </row>
    <row r="88" spans="1:9" ht="36">
      <c r="A88" s="9" t="s">
        <v>487</v>
      </c>
      <c r="B88" s="84"/>
      <c r="C88" s="87" t="s">
        <v>488</v>
      </c>
      <c r="D88" s="48" t="s">
        <v>354</v>
      </c>
      <c r="E88" s="86">
        <v>312</v>
      </c>
      <c r="F88" s="86"/>
      <c r="G88" s="7">
        <f t="shared" si="4"/>
        <v>0</v>
      </c>
      <c r="H88" s="79"/>
      <c r="I88" s="79"/>
    </row>
    <row r="89" spans="1:9" ht="48">
      <c r="A89" s="9" t="s">
        <v>489</v>
      </c>
      <c r="B89" s="84"/>
      <c r="C89" s="87" t="s">
        <v>490</v>
      </c>
      <c r="D89" s="48" t="s">
        <v>354</v>
      </c>
      <c r="E89" s="86">
        <v>338</v>
      </c>
      <c r="F89" s="86"/>
      <c r="G89" s="7">
        <f t="shared" si="4"/>
        <v>0</v>
      </c>
      <c r="H89" s="79"/>
      <c r="I89" s="79"/>
    </row>
    <row r="90" spans="1:9" ht="24">
      <c r="A90" s="9" t="s">
        <v>491</v>
      </c>
      <c r="B90" s="84"/>
      <c r="C90" s="87" t="s">
        <v>492</v>
      </c>
      <c r="D90" s="48" t="s">
        <v>354</v>
      </c>
      <c r="E90" s="86">
        <v>1286</v>
      </c>
      <c r="F90" s="86"/>
      <c r="G90" s="7">
        <f t="shared" si="4"/>
        <v>0</v>
      </c>
      <c r="H90" s="79"/>
      <c r="I90" s="79"/>
    </row>
    <row r="91" spans="1:9" ht="15">
      <c r="A91" s="9" t="s">
        <v>493</v>
      </c>
      <c r="B91" s="84"/>
      <c r="C91" s="87" t="s">
        <v>494</v>
      </c>
      <c r="D91" s="48" t="s">
        <v>354</v>
      </c>
      <c r="E91" s="86">
        <v>390</v>
      </c>
      <c r="F91" s="86"/>
      <c r="G91" s="7">
        <f t="shared" si="4"/>
        <v>0</v>
      </c>
      <c r="H91" s="79"/>
      <c r="I91" s="79"/>
    </row>
    <row r="92" spans="1:9" ht="24">
      <c r="A92" s="9" t="s">
        <v>495</v>
      </c>
      <c r="B92" s="84"/>
      <c r="C92" s="87" t="s">
        <v>496</v>
      </c>
      <c r="D92" s="48" t="s">
        <v>354</v>
      </c>
      <c r="E92" s="86">
        <v>1727</v>
      </c>
      <c r="F92" s="86"/>
      <c r="G92" s="7">
        <f t="shared" si="4"/>
        <v>0</v>
      </c>
      <c r="H92" s="79"/>
      <c r="I92" s="79"/>
    </row>
    <row r="93" spans="1:9" ht="24">
      <c r="A93" s="9" t="s">
        <v>497</v>
      </c>
      <c r="B93" s="84"/>
      <c r="C93" s="87" t="s">
        <v>498</v>
      </c>
      <c r="D93" s="48" t="s">
        <v>354</v>
      </c>
      <c r="E93" s="86">
        <v>53</v>
      </c>
      <c r="F93" s="86"/>
      <c r="G93" s="7">
        <f t="shared" si="4"/>
        <v>0</v>
      </c>
      <c r="H93" s="79"/>
      <c r="I93" s="79"/>
    </row>
    <row r="94" spans="1:9" ht="24">
      <c r="A94" s="9" t="s">
        <v>499</v>
      </c>
      <c r="B94" s="84"/>
      <c r="C94" s="87" t="s">
        <v>500</v>
      </c>
      <c r="D94" s="48" t="s">
        <v>354</v>
      </c>
      <c r="E94" s="86">
        <v>882</v>
      </c>
      <c r="F94" s="86"/>
      <c r="G94" s="7">
        <f t="shared" si="4"/>
        <v>0</v>
      </c>
      <c r="H94" s="79"/>
      <c r="I94" s="79"/>
    </row>
    <row r="95" spans="1:9" ht="48">
      <c r="A95" s="9" t="s">
        <v>501</v>
      </c>
      <c r="B95" s="84"/>
      <c r="C95" s="87" t="s">
        <v>502</v>
      </c>
      <c r="D95" s="48" t="s">
        <v>354</v>
      </c>
      <c r="E95" s="86">
        <v>23</v>
      </c>
      <c r="F95" s="86"/>
      <c r="G95" s="7">
        <f t="shared" si="4"/>
        <v>0</v>
      </c>
      <c r="H95" s="79"/>
      <c r="I95" s="79"/>
    </row>
    <row r="96" spans="1:9" ht="48">
      <c r="A96" s="9" t="s">
        <v>503</v>
      </c>
      <c r="B96" s="84"/>
      <c r="C96" s="87" t="s">
        <v>504</v>
      </c>
      <c r="D96" s="48" t="s">
        <v>354</v>
      </c>
      <c r="E96" s="86">
        <v>11</v>
      </c>
      <c r="F96" s="86"/>
      <c r="G96" s="7">
        <f t="shared" si="4"/>
        <v>0</v>
      </c>
      <c r="H96" s="79"/>
      <c r="I96" s="79"/>
    </row>
    <row r="97" spans="1:9" ht="24">
      <c r="A97" s="9" t="s">
        <v>505</v>
      </c>
      <c r="B97" s="84"/>
      <c r="C97" s="87" t="s">
        <v>506</v>
      </c>
      <c r="D97" s="48" t="s">
        <v>354</v>
      </c>
      <c r="E97" s="86">
        <v>420</v>
      </c>
      <c r="F97" s="86"/>
      <c r="G97" s="7">
        <f t="shared" si="4"/>
        <v>0</v>
      </c>
      <c r="H97" s="79"/>
      <c r="I97" s="79"/>
    </row>
    <row r="98" spans="1:9" ht="36">
      <c r="A98" s="9" t="s">
        <v>507</v>
      </c>
      <c r="B98" s="84"/>
      <c r="C98" s="87" t="s">
        <v>508</v>
      </c>
      <c r="D98" s="48" t="s">
        <v>354</v>
      </c>
      <c r="E98" s="86">
        <v>23</v>
      </c>
      <c r="F98" s="86"/>
      <c r="G98" s="7">
        <f t="shared" si="4"/>
        <v>0</v>
      </c>
      <c r="H98" s="79"/>
      <c r="I98" s="79"/>
    </row>
    <row r="99" spans="1:9" ht="24">
      <c r="A99" s="9" t="s">
        <v>509</v>
      </c>
      <c r="B99" s="84"/>
      <c r="C99" s="87" t="s">
        <v>510</v>
      </c>
      <c r="D99" s="48" t="s">
        <v>354</v>
      </c>
      <c r="E99" s="86">
        <v>5</v>
      </c>
      <c r="F99" s="86"/>
      <c r="G99" s="7">
        <f t="shared" si="4"/>
        <v>0</v>
      </c>
      <c r="H99" s="79"/>
      <c r="I99" s="79"/>
    </row>
    <row r="100" spans="1:9" ht="24">
      <c r="A100" s="9" t="s">
        <v>511</v>
      </c>
      <c r="B100" s="84"/>
      <c r="C100" s="87" t="s">
        <v>512</v>
      </c>
      <c r="D100" s="48" t="s">
        <v>354</v>
      </c>
      <c r="E100" s="86">
        <v>140</v>
      </c>
      <c r="F100" s="86"/>
      <c r="G100" s="7">
        <f t="shared" si="4"/>
        <v>0</v>
      </c>
      <c r="H100" s="79"/>
      <c r="I100" s="79"/>
    </row>
    <row r="101" spans="1:9" ht="15">
      <c r="A101" s="9" t="s">
        <v>458</v>
      </c>
      <c r="B101" s="84"/>
      <c r="C101" s="85" t="s">
        <v>513</v>
      </c>
      <c r="D101" s="48"/>
      <c r="E101" s="86"/>
      <c r="F101" s="86"/>
      <c r="G101" s="7"/>
      <c r="H101" s="79"/>
      <c r="I101" s="79"/>
    </row>
    <row r="102" spans="1:9" ht="24">
      <c r="A102" s="88" t="s">
        <v>514</v>
      </c>
      <c r="B102" s="84"/>
      <c r="C102" s="87" t="s">
        <v>516</v>
      </c>
      <c r="D102" s="48" t="s">
        <v>354</v>
      </c>
      <c r="E102" s="86">
        <v>139</v>
      </c>
      <c r="F102" s="86"/>
      <c r="G102" s="7">
        <f aca="true" t="shared" si="5" ref="G102:G108">ROUND(E102*F102,2)</f>
        <v>0</v>
      </c>
      <c r="H102" s="79"/>
      <c r="I102" s="79"/>
    </row>
    <row r="103" spans="1:9" ht="36">
      <c r="A103" s="88" t="s">
        <v>515</v>
      </c>
      <c r="B103" s="84"/>
      <c r="C103" s="87" t="s">
        <v>518</v>
      </c>
      <c r="D103" s="48" t="s">
        <v>354</v>
      </c>
      <c r="E103" s="86">
        <v>492</v>
      </c>
      <c r="F103" s="86"/>
      <c r="G103" s="7">
        <f t="shared" si="5"/>
        <v>0</v>
      </c>
      <c r="H103" s="79"/>
      <c r="I103" s="79"/>
    </row>
    <row r="104" spans="1:9" ht="24">
      <c r="A104" s="88" t="s">
        <v>517</v>
      </c>
      <c r="B104" s="84"/>
      <c r="C104" s="87" t="s">
        <v>520</v>
      </c>
      <c r="D104" s="48" t="s">
        <v>354</v>
      </c>
      <c r="E104" s="86">
        <v>290</v>
      </c>
      <c r="F104" s="86"/>
      <c r="G104" s="7">
        <f t="shared" si="5"/>
        <v>0</v>
      </c>
      <c r="H104" s="79"/>
      <c r="I104" s="79"/>
    </row>
    <row r="105" spans="1:9" ht="15">
      <c r="A105" s="88" t="s">
        <v>519</v>
      </c>
      <c r="B105" s="84"/>
      <c r="C105" s="87" t="s">
        <v>494</v>
      </c>
      <c r="D105" s="48" t="s">
        <v>354</v>
      </c>
      <c r="E105" s="86">
        <v>1260</v>
      </c>
      <c r="F105" s="86"/>
      <c r="G105" s="7">
        <f t="shared" si="5"/>
        <v>0</v>
      </c>
      <c r="H105" s="79"/>
      <c r="I105" s="79"/>
    </row>
    <row r="106" spans="1:9" ht="24">
      <c r="A106" s="88" t="s">
        <v>521</v>
      </c>
      <c r="B106" s="84"/>
      <c r="C106" s="87" t="s">
        <v>523</v>
      </c>
      <c r="D106" s="48" t="s">
        <v>354</v>
      </c>
      <c r="E106" s="86">
        <v>12577.04</v>
      </c>
      <c r="F106" s="86"/>
      <c r="G106" s="7">
        <f t="shared" si="5"/>
        <v>0</v>
      </c>
      <c r="H106" s="79"/>
      <c r="I106" s="79"/>
    </row>
    <row r="107" spans="1:9" ht="15">
      <c r="A107" s="88" t="s">
        <v>522</v>
      </c>
      <c r="B107" s="84"/>
      <c r="C107" s="87" t="s">
        <v>525</v>
      </c>
      <c r="D107" s="48" t="s">
        <v>450</v>
      </c>
      <c r="E107" s="86">
        <v>15.2</v>
      </c>
      <c r="F107" s="86"/>
      <c r="G107" s="7">
        <f t="shared" si="5"/>
        <v>0</v>
      </c>
      <c r="H107" s="79"/>
      <c r="I107" s="79"/>
    </row>
    <row r="108" spans="1:9" ht="24">
      <c r="A108" s="88" t="s">
        <v>524</v>
      </c>
      <c r="B108" s="84"/>
      <c r="C108" s="87" t="s">
        <v>526</v>
      </c>
      <c r="D108" s="48" t="s">
        <v>354</v>
      </c>
      <c r="E108" s="86">
        <v>3360</v>
      </c>
      <c r="F108" s="86"/>
      <c r="G108" s="7">
        <f t="shared" si="5"/>
        <v>0</v>
      </c>
      <c r="H108" s="79"/>
      <c r="I108" s="79"/>
    </row>
    <row r="109" spans="1:9" ht="15">
      <c r="A109" s="9"/>
      <c r="B109" s="84"/>
      <c r="C109" s="87"/>
      <c r="D109" s="48"/>
      <c r="E109" s="86"/>
      <c r="F109" s="86"/>
      <c r="G109" s="7"/>
      <c r="H109" s="79"/>
      <c r="I109" s="79"/>
    </row>
    <row r="110" spans="1:9" ht="15">
      <c r="A110" s="9">
        <v>9</v>
      </c>
      <c r="B110" s="84"/>
      <c r="C110" s="85" t="s">
        <v>527</v>
      </c>
      <c r="D110" s="48"/>
      <c r="E110" s="86"/>
      <c r="F110" s="86"/>
      <c r="G110" s="5">
        <f>SUM(G111:G112)</f>
        <v>0</v>
      </c>
      <c r="H110" s="79"/>
      <c r="I110" s="79"/>
    </row>
    <row r="111" spans="1:9" ht="48">
      <c r="A111" s="88" t="s">
        <v>528</v>
      </c>
      <c r="B111" s="89"/>
      <c r="C111" s="90" t="s">
        <v>335</v>
      </c>
      <c r="D111" s="48" t="s">
        <v>354</v>
      </c>
      <c r="E111" s="86">
        <v>630</v>
      </c>
      <c r="F111" s="86"/>
      <c r="G111" s="7">
        <f>ROUND(E111*F111,2)</f>
        <v>0</v>
      </c>
      <c r="H111" s="79"/>
      <c r="I111" s="79"/>
    </row>
    <row r="112" spans="1:9" ht="15">
      <c r="A112" s="88" t="s">
        <v>529</v>
      </c>
      <c r="B112" s="84"/>
      <c r="C112" s="87" t="s">
        <v>530</v>
      </c>
      <c r="D112" s="48" t="s">
        <v>354</v>
      </c>
      <c r="E112" s="86">
        <v>3360</v>
      </c>
      <c r="F112" s="86"/>
      <c r="G112" s="7">
        <f>ROUND(E112*F112,2)</f>
        <v>0</v>
      </c>
      <c r="H112" s="79"/>
      <c r="I112" s="79"/>
    </row>
    <row r="113" spans="1:9" ht="15">
      <c r="A113" s="9"/>
      <c r="B113" s="84"/>
      <c r="C113" s="87"/>
      <c r="D113" s="48"/>
      <c r="E113" s="86"/>
      <c r="F113" s="86"/>
      <c r="G113" s="7"/>
      <c r="H113" s="79"/>
      <c r="I113" s="79"/>
    </row>
    <row r="114" spans="1:9" ht="15">
      <c r="A114" s="55">
        <v>10</v>
      </c>
      <c r="B114" s="64"/>
      <c r="C114" s="53" t="s">
        <v>531</v>
      </c>
      <c r="D114" s="48"/>
      <c r="E114" s="86"/>
      <c r="F114" s="86"/>
      <c r="G114" s="54">
        <f>SUM(G115:G147)</f>
        <v>0</v>
      </c>
      <c r="H114" s="79"/>
      <c r="I114" s="79"/>
    </row>
    <row r="115" spans="1:9" ht="36">
      <c r="A115" s="56" t="s">
        <v>25</v>
      </c>
      <c r="B115" s="65"/>
      <c r="C115" s="87" t="s">
        <v>532</v>
      </c>
      <c r="D115" s="48" t="s">
        <v>533</v>
      </c>
      <c r="E115" s="86">
        <v>56</v>
      </c>
      <c r="F115" s="86"/>
      <c r="G115" s="7">
        <f aca="true" t="shared" si="6" ref="G115:G147">ROUND(E115*F115,2)</f>
        <v>0</v>
      </c>
      <c r="H115" s="79"/>
      <c r="I115" s="79"/>
    </row>
    <row r="116" spans="1:9" ht="48">
      <c r="A116" s="56" t="s">
        <v>26</v>
      </c>
      <c r="B116" s="66"/>
      <c r="C116" s="87" t="s">
        <v>534</v>
      </c>
      <c r="D116" s="48" t="s">
        <v>533</v>
      </c>
      <c r="E116" s="86">
        <v>150</v>
      </c>
      <c r="F116" s="86"/>
      <c r="G116" s="7">
        <f t="shared" si="6"/>
        <v>0</v>
      </c>
      <c r="H116" s="79"/>
      <c r="I116" s="79"/>
    </row>
    <row r="117" spans="1:9" ht="36">
      <c r="A117" s="56" t="s">
        <v>27</v>
      </c>
      <c r="B117" s="66"/>
      <c r="C117" s="87" t="s">
        <v>535</v>
      </c>
      <c r="D117" s="48" t="s">
        <v>533</v>
      </c>
      <c r="E117" s="86">
        <v>13</v>
      </c>
      <c r="F117" s="86"/>
      <c r="G117" s="7">
        <f t="shared" si="6"/>
        <v>0</v>
      </c>
      <c r="H117" s="79"/>
      <c r="I117" s="79"/>
    </row>
    <row r="118" spans="1:9" ht="48">
      <c r="A118" s="56" t="s">
        <v>28</v>
      </c>
      <c r="B118" s="66"/>
      <c r="C118" s="87" t="s">
        <v>536</v>
      </c>
      <c r="D118" s="48" t="s">
        <v>533</v>
      </c>
      <c r="E118" s="86">
        <v>13</v>
      </c>
      <c r="F118" s="86"/>
      <c r="G118" s="7">
        <f t="shared" si="6"/>
        <v>0</v>
      </c>
      <c r="H118" s="79"/>
      <c r="I118" s="79"/>
    </row>
    <row r="119" spans="1:9" ht="48">
      <c r="A119" s="56" t="s">
        <v>29</v>
      </c>
      <c r="B119" s="67"/>
      <c r="C119" s="87" t="s">
        <v>537</v>
      </c>
      <c r="D119" s="49" t="s">
        <v>533</v>
      </c>
      <c r="E119" s="86">
        <v>5</v>
      </c>
      <c r="F119" s="86"/>
      <c r="G119" s="7">
        <f t="shared" si="6"/>
        <v>0</v>
      </c>
      <c r="H119" s="79"/>
      <c r="I119" s="79"/>
    </row>
    <row r="120" spans="1:9" ht="24">
      <c r="A120" s="56" t="s">
        <v>30</v>
      </c>
      <c r="B120" s="67"/>
      <c r="C120" s="87" t="s">
        <v>538</v>
      </c>
      <c r="D120" s="49" t="s">
        <v>533</v>
      </c>
      <c r="E120" s="86">
        <v>1</v>
      </c>
      <c r="F120" s="86"/>
      <c r="G120" s="7">
        <f t="shared" si="6"/>
        <v>0</v>
      </c>
      <c r="H120" s="79"/>
      <c r="I120" s="79"/>
    </row>
    <row r="121" spans="1:9" ht="36">
      <c r="A121" s="56" t="s">
        <v>31</v>
      </c>
      <c r="B121" s="66"/>
      <c r="C121" s="87" t="s">
        <v>539</v>
      </c>
      <c r="D121" s="48" t="s">
        <v>540</v>
      </c>
      <c r="E121" s="86">
        <v>29</v>
      </c>
      <c r="F121" s="86"/>
      <c r="G121" s="7">
        <f t="shared" si="6"/>
        <v>0</v>
      </c>
      <c r="H121" s="79"/>
      <c r="I121" s="79"/>
    </row>
    <row r="122" spans="1:9" ht="36">
      <c r="A122" s="56" t="s">
        <v>32</v>
      </c>
      <c r="B122" s="66"/>
      <c r="C122" s="87" t="s">
        <v>541</v>
      </c>
      <c r="D122" s="48" t="s">
        <v>540</v>
      </c>
      <c r="E122" s="86">
        <v>65</v>
      </c>
      <c r="F122" s="86"/>
      <c r="G122" s="7">
        <f t="shared" si="6"/>
        <v>0</v>
      </c>
      <c r="H122" s="79"/>
      <c r="I122" s="79"/>
    </row>
    <row r="123" spans="1:9" ht="60">
      <c r="A123" s="56" t="s">
        <v>33</v>
      </c>
      <c r="B123" s="66"/>
      <c r="C123" s="87" t="s">
        <v>542</v>
      </c>
      <c r="D123" s="48" t="s">
        <v>540</v>
      </c>
      <c r="E123" s="86">
        <v>56</v>
      </c>
      <c r="F123" s="86"/>
      <c r="G123" s="7">
        <f t="shared" si="6"/>
        <v>0</v>
      </c>
      <c r="H123" s="79"/>
      <c r="I123" s="79"/>
    </row>
    <row r="124" spans="1:9" ht="24">
      <c r="A124" s="56" t="s">
        <v>34</v>
      </c>
      <c r="B124" s="66"/>
      <c r="C124" s="87" t="s">
        <v>543</v>
      </c>
      <c r="D124" s="48" t="s">
        <v>540</v>
      </c>
      <c r="E124" s="86">
        <v>13</v>
      </c>
      <c r="F124" s="86"/>
      <c r="G124" s="7">
        <f t="shared" si="6"/>
        <v>0</v>
      </c>
      <c r="H124" s="79"/>
      <c r="I124" s="79"/>
    </row>
    <row r="125" spans="1:9" ht="24">
      <c r="A125" s="56" t="s">
        <v>35</v>
      </c>
      <c r="B125" s="66"/>
      <c r="C125" s="87" t="s">
        <v>544</v>
      </c>
      <c r="D125" s="48" t="s">
        <v>540</v>
      </c>
      <c r="E125" s="86">
        <v>24</v>
      </c>
      <c r="F125" s="86"/>
      <c r="G125" s="7">
        <f t="shared" si="6"/>
        <v>0</v>
      </c>
      <c r="H125" s="79"/>
      <c r="I125" s="79"/>
    </row>
    <row r="126" spans="1:9" ht="24">
      <c r="A126" s="56" t="s">
        <v>36</v>
      </c>
      <c r="B126" s="68"/>
      <c r="C126" s="87" t="s">
        <v>545</v>
      </c>
      <c r="D126" s="48" t="s">
        <v>540</v>
      </c>
      <c r="E126" s="86">
        <v>1</v>
      </c>
      <c r="F126" s="86"/>
      <c r="G126" s="7">
        <f t="shared" si="6"/>
        <v>0</v>
      </c>
      <c r="H126" s="79"/>
      <c r="I126" s="79"/>
    </row>
    <row r="127" spans="1:9" ht="48">
      <c r="A127" s="56" t="s">
        <v>37</v>
      </c>
      <c r="B127" s="66"/>
      <c r="C127" s="87" t="s">
        <v>546</v>
      </c>
      <c r="D127" s="48" t="s">
        <v>540</v>
      </c>
      <c r="E127" s="86">
        <v>258</v>
      </c>
      <c r="F127" s="86"/>
      <c r="G127" s="7">
        <f t="shared" si="6"/>
        <v>0</v>
      </c>
      <c r="H127" s="79"/>
      <c r="I127" s="79"/>
    </row>
    <row r="128" spans="1:9" ht="24">
      <c r="A128" s="56" t="s">
        <v>38</v>
      </c>
      <c r="B128" s="68"/>
      <c r="C128" s="87" t="s">
        <v>547</v>
      </c>
      <c r="D128" s="48" t="s">
        <v>540</v>
      </c>
      <c r="E128" s="86">
        <v>24</v>
      </c>
      <c r="F128" s="86"/>
      <c r="G128" s="7">
        <f t="shared" si="6"/>
        <v>0</v>
      </c>
      <c r="H128" s="79"/>
      <c r="I128" s="79"/>
    </row>
    <row r="129" spans="1:9" ht="15">
      <c r="A129" s="56" t="s">
        <v>39</v>
      </c>
      <c r="B129" s="69"/>
      <c r="C129" s="87" t="s">
        <v>548</v>
      </c>
      <c r="D129" s="48" t="s">
        <v>549</v>
      </c>
      <c r="E129" s="86">
        <v>561</v>
      </c>
      <c r="F129" s="86"/>
      <c r="G129" s="7">
        <f t="shared" si="6"/>
        <v>0</v>
      </c>
      <c r="H129" s="79"/>
      <c r="I129" s="79"/>
    </row>
    <row r="130" spans="1:9" ht="15">
      <c r="A130" s="56" t="s">
        <v>40</v>
      </c>
      <c r="B130" s="69"/>
      <c r="C130" s="87" t="s">
        <v>550</v>
      </c>
      <c r="D130" s="48" t="s">
        <v>549</v>
      </c>
      <c r="E130" s="86">
        <v>108</v>
      </c>
      <c r="F130" s="86"/>
      <c r="G130" s="7">
        <f t="shared" si="6"/>
        <v>0</v>
      </c>
      <c r="H130" s="79"/>
      <c r="I130" s="79"/>
    </row>
    <row r="131" spans="1:9" ht="15">
      <c r="A131" s="56" t="s">
        <v>41</v>
      </c>
      <c r="B131" s="69"/>
      <c r="C131" s="87" t="s">
        <v>551</v>
      </c>
      <c r="D131" s="48" t="s">
        <v>549</v>
      </c>
      <c r="E131" s="86">
        <v>20</v>
      </c>
      <c r="F131" s="86"/>
      <c r="G131" s="7">
        <f t="shared" si="6"/>
        <v>0</v>
      </c>
      <c r="H131" s="79"/>
      <c r="I131" s="79"/>
    </row>
    <row r="132" spans="1:9" ht="15">
      <c r="A132" s="56" t="s">
        <v>42</v>
      </c>
      <c r="B132" s="66"/>
      <c r="C132" s="87" t="s">
        <v>552</v>
      </c>
      <c r="D132" s="48" t="s">
        <v>549</v>
      </c>
      <c r="E132" s="86">
        <v>70</v>
      </c>
      <c r="F132" s="86"/>
      <c r="G132" s="7">
        <f t="shared" si="6"/>
        <v>0</v>
      </c>
      <c r="H132" s="79"/>
      <c r="I132" s="79"/>
    </row>
    <row r="133" spans="1:9" ht="24">
      <c r="A133" s="56" t="s">
        <v>43</v>
      </c>
      <c r="B133" s="65"/>
      <c r="C133" s="87" t="s">
        <v>553</v>
      </c>
      <c r="D133" s="47" t="s">
        <v>540</v>
      </c>
      <c r="E133" s="86">
        <v>74</v>
      </c>
      <c r="F133" s="86"/>
      <c r="G133" s="7">
        <f t="shared" si="6"/>
        <v>0</v>
      </c>
      <c r="H133" s="79"/>
      <c r="I133" s="79"/>
    </row>
    <row r="134" spans="1:9" ht="24">
      <c r="A134" s="56" t="s">
        <v>44</v>
      </c>
      <c r="B134" s="70"/>
      <c r="C134" s="87" t="s">
        <v>320</v>
      </c>
      <c r="D134" s="48" t="s">
        <v>540</v>
      </c>
      <c r="E134" s="86">
        <v>64</v>
      </c>
      <c r="F134" s="86"/>
      <c r="G134" s="7">
        <f t="shared" si="6"/>
        <v>0</v>
      </c>
      <c r="H134" s="79"/>
      <c r="I134" s="79"/>
    </row>
    <row r="135" spans="1:9" ht="24">
      <c r="A135" s="56" t="s">
        <v>45</v>
      </c>
      <c r="B135" s="65"/>
      <c r="C135" s="87" t="s">
        <v>554</v>
      </c>
      <c r="D135" s="47" t="s">
        <v>540</v>
      </c>
      <c r="E135" s="86">
        <v>48</v>
      </c>
      <c r="F135" s="86"/>
      <c r="G135" s="7">
        <f t="shared" si="6"/>
        <v>0</v>
      </c>
      <c r="H135" s="79"/>
      <c r="I135" s="79"/>
    </row>
    <row r="136" spans="1:9" ht="24">
      <c r="A136" s="56" t="s">
        <v>46</v>
      </c>
      <c r="B136" s="66"/>
      <c r="C136" s="87" t="s">
        <v>555</v>
      </c>
      <c r="D136" s="48" t="s">
        <v>540</v>
      </c>
      <c r="E136" s="86">
        <v>5</v>
      </c>
      <c r="F136" s="86"/>
      <c r="G136" s="7">
        <f t="shared" si="6"/>
        <v>0</v>
      </c>
      <c r="H136" s="79"/>
      <c r="I136" s="79"/>
    </row>
    <row r="137" spans="1:9" ht="48">
      <c r="A137" s="56" t="s">
        <v>47</v>
      </c>
      <c r="B137" s="66"/>
      <c r="C137" s="87" t="s">
        <v>556</v>
      </c>
      <c r="D137" s="48" t="s">
        <v>540</v>
      </c>
      <c r="E137" s="86">
        <v>6</v>
      </c>
      <c r="F137" s="86"/>
      <c r="G137" s="7">
        <f t="shared" si="6"/>
        <v>0</v>
      </c>
      <c r="H137" s="79"/>
      <c r="I137" s="79"/>
    </row>
    <row r="138" spans="1:9" ht="48">
      <c r="A138" s="56" t="s">
        <v>48</v>
      </c>
      <c r="B138" s="66"/>
      <c r="C138" s="87" t="s">
        <v>557</v>
      </c>
      <c r="D138" s="48" t="s">
        <v>540</v>
      </c>
      <c r="E138" s="86">
        <v>1</v>
      </c>
      <c r="F138" s="86"/>
      <c r="G138" s="7">
        <f t="shared" si="6"/>
        <v>0</v>
      </c>
      <c r="H138" s="79"/>
      <c r="I138" s="79"/>
    </row>
    <row r="139" spans="1:9" ht="48">
      <c r="A139" s="56" t="s">
        <v>49</v>
      </c>
      <c r="B139" s="66"/>
      <c r="C139" s="87" t="s">
        <v>558</v>
      </c>
      <c r="D139" s="48" t="s">
        <v>540</v>
      </c>
      <c r="E139" s="86">
        <v>5</v>
      </c>
      <c r="F139" s="86"/>
      <c r="G139" s="7">
        <f t="shared" si="6"/>
        <v>0</v>
      </c>
      <c r="H139" s="79"/>
      <c r="I139" s="79"/>
    </row>
    <row r="140" spans="1:9" ht="48">
      <c r="A140" s="56" t="s">
        <v>50</v>
      </c>
      <c r="B140" s="66"/>
      <c r="C140" s="87" t="s">
        <v>559</v>
      </c>
      <c r="D140" s="48" t="s">
        <v>540</v>
      </c>
      <c r="E140" s="86">
        <v>1</v>
      </c>
      <c r="F140" s="86"/>
      <c r="G140" s="7">
        <f t="shared" si="6"/>
        <v>0</v>
      </c>
      <c r="H140" s="79"/>
      <c r="I140" s="79"/>
    </row>
    <row r="141" spans="1:9" ht="48">
      <c r="A141" s="56" t="s">
        <v>51</v>
      </c>
      <c r="B141" s="71"/>
      <c r="C141" s="87" t="s">
        <v>560</v>
      </c>
      <c r="D141" s="48" t="s">
        <v>540</v>
      </c>
      <c r="E141" s="86">
        <v>1</v>
      </c>
      <c r="F141" s="86"/>
      <c r="G141" s="7">
        <f t="shared" si="6"/>
        <v>0</v>
      </c>
      <c r="H141" s="79"/>
      <c r="I141" s="79"/>
    </row>
    <row r="142" spans="1:9" ht="48">
      <c r="A142" s="56" t="s">
        <v>52</v>
      </c>
      <c r="B142" s="65"/>
      <c r="C142" s="87" t="s">
        <v>561</v>
      </c>
      <c r="D142" s="47" t="s">
        <v>540</v>
      </c>
      <c r="E142" s="86">
        <v>6</v>
      </c>
      <c r="F142" s="86"/>
      <c r="G142" s="7">
        <f t="shared" si="6"/>
        <v>0</v>
      </c>
      <c r="H142" s="79"/>
      <c r="I142" s="79"/>
    </row>
    <row r="143" spans="1:9" ht="60">
      <c r="A143" s="56" t="s">
        <v>53</v>
      </c>
      <c r="B143" s="70"/>
      <c r="C143" s="87" t="s">
        <v>562</v>
      </c>
      <c r="D143" s="48" t="s">
        <v>540</v>
      </c>
      <c r="E143" s="86">
        <v>1</v>
      </c>
      <c r="F143" s="86"/>
      <c r="G143" s="7">
        <f t="shared" si="6"/>
        <v>0</v>
      </c>
      <c r="H143" s="79"/>
      <c r="I143" s="79"/>
    </row>
    <row r="144" spans="1:9" ht="36">
      <c r="A144" s="56" t="s">
        <v>54</v>
      </c>
      <c r="B144" s="66"/>
      <c r="C144" s="87" t="s">
        <v>563</v>
      </c>
      <c r="D144" s="48" t="s">
        <v>540</v>
      </c>
      <c r="E144" s="86">
        <v>2</v>
      </c>
      <c r="F144" s="86"/>
      <c r="G144" s="7">
        <f t="shared" si="6"/>
        <v>0</v>
      </c>
      <c r="H144" s="79"/>
      <c r="I144" s="79"/>
    </row>
    <row r="145" spans="1:9" ht="36">
      <c r="A145" s="56" t="s">
        <v>322</v>
      </c>
      <c r="B145" s="66"/>
      <c r="C145" s="87" t="s">
        <v>564</v>
      </c>
      <c r="D145" s="48" t="s">
        <v>565</v>
      </c>
      <c r="E145" s="86">
        <v>2</v>
      </c>
      <c r="F145" s="86"/>
      <c r="G145" s="7">
        <f t="shared" si="6"/>
        <v>0</v>
      </c>
      <c r="H145" s="79"/>
      <c r="I145" s="79"/>
    </row>
    <row r="146" spans="1:9" ht="24">
      <c r="A146" s="56" t="s">
        <v>323</v>
      </c>
      <c r="B146" s="72"/>
      <c r="C146" s="87" t="s">
        <v>566</v>
      </c>
      <c r="D146" s="48" t="s">
        <v>549</v>
      </c>
      <c r="E146" s="86">
        <v>120</v>
      </c>
      <c r="F146" s="86"/>
      <c r="G146" s="7">
        <f t="shared" si="6"/>
        <v>0</v>
      </c>
      <c r="H146" s="79"/>
      <c r="I146" s="79"/>
    </row>
    <row r="147" spans="1:9" ht="36">
      <c r="A147" s="56" t="s">
        <v>324</v>
      </c>
      <c r="B147" s="72"/>
      <c r="C147" s="87" t="s">
        <v>567</v>
      </c>
      <c r="D147" s="48" t="s">
        <v>540</v>
      </c>
      <c r="E147" s="86">
        <v>1</v>
      </c>
      <c r="F147" s="86"/>
      <c r="G147" s="7">
        <f t="shared" si="6"/>
        <v>0</v>
      </c>
      <c r="H147" s="79"/>
      <c r="I147" s="79"/>
    </row>
    <row r="148" spans="1:9" ht="15">
      <c r="A148" s="57"/>
      <c r="B148" s="73"/>
      <c r="C148" s="87"/>
      <c r="D148" s="48"/>
      <c r="E148" s="86"/>
      <c r="F148" s="86"/>
      <c r="G148" s="58"/>
      <c r="H148" s="79"/>
      <c r="I148" s="79"/>
    </row>
    <row r="149" spans="1:9" ht="15">
      <c r="A149" s="55">
        <v>11</v>
      </c>
      <c r="B149" s="64"/>
      <c r="C149" s="91" t="s">
        <v>55</v>
      </c>
      <c r="D149" s="45"/>
      <c r="E149" s="86"/>
      <c r="F149" s="86"/>
      <c r="G149" s="54">
        <f>SUM(G150:G160)</f>
        <v>0</v>
      </c>
      <c r="H149" s="79"/>
      <c r="I149" s="79"/>
    </row>
    <row r="150" spans="1:9" ht="24">
      <c r="A150" s="59" t="s">
        <v>56</v>
      </c>
      <c r="B150" s="69"/>
      <c r="C150" s="87" t="s">
        <v>568</v>
      </c>
      <c r="D150" s="51" t="s">
        <v>533</v>
      </c>
      <c r="E150" s="86">
        <v>69</v>
      </c>
      <c r="F150" s="86"/>
      <c r="G150" s="7">
        <f aca="true" t="shared" si="7" ref="G150:G160">ROUND(E150*F150,2)</f>
        <v>0</v>
      </c>
      <c r="H150" s="79"/>
      <c r="I150" s="79"/>
    </row>
    <row r="151" spans="1:9" ht="15">
      <c r="A151" s="59" t="s">
        <v>57</v>
      </c>
      <c r="B151" s="69"/>
      <c r="C151" s="87" t="s">
        <v>569</v>
      </c>
      <c r="D151" s="51" t="s">
        <v>533</v>
      </c>
      <c r="E151" s="86">
        <v>39</v>
      </c>
      <c r="F151" s="86"/>
      <c r="G151" s="7">
        <f t="shared" si="7"/>
        <v>0</v>
      </c>
      <c r="H151" s="79"/>
      <c r="I151" s="79"/>
    </row>
    <row r="152" spans="1:9" ht="24">
      <c r="A152" s="59" t="s">
        <v>58</v>
      </c>
      <c r="B152" s="74"/>
      <c r="C152" s="87" t="s">
        <v>570</v>
      </c>
      <c r="D152" s="51" t="s">
        <v>549</v>
      </c>
      <c r="E152" s="86">
        <v>240</v>
      </c>
      <c r="F152" s="86"/>
      <c r="G152" s="7">
        <f t="shared" si="7"/>
        <v>0</v>
      </c>
      <c r="H152" s="79"/>
      <c r="I152" s="79"/>
    </row>
    <row r="153" spans="1:9" ht="24">
      <c r="A153" s="59" t="s">
        <v>59</v>
      </c>
      <c r="B153" s="69"/>
      <c r="C153" s="87" t="s">
        <v>571</v>
      </c>
      <c r="D153" s="51" t="s">
        <v>540</v>
      </c>
      <c r="E153" s="86">
        <v>6</v>
      </c>
      <c r="F153" s="86"/>
      <c r="G153" s="7">
        <f t="shared" si="7"/>
        <v>0</v>
      </c>
      <c r="H153" s="79"/>
      <c r="I153" s="79"/>
    </row>
    <row r="154" spans="1:9" ht="15">
      <c r="A154" s="59" t="s">
        <v>60</v>
      </c>
      <c r="B154" s="69"/>
      <c r="C154" s="87" t="s">
        <v>572</v>
      </c>
      <c r="D154" s="51" t="s">
        <v>540</v>
      </c>
      <c r="E154" s="86">
        <v>1</v>
      </c>
      <c r="F154" s="86"/>
      <c r="G154" s="7">
        <f t="shared" si="7"/>
        <v>0</v>
      </c>
      <c r="H154" s="79"/>
      <c r="I154" s="79"/>
    </row>
    <row r="155" spans="1:9" ht="36">
      <c r="A155" s="59" t="s">
        <v>61</v>
      </c>
      <c r="B155" s="69"/>
      <c r="C155" s="87" t="s">
        <v>573</v>
      </c>
      <c r="D155" s="51" t="s">
        <v>533</v>
      </c>
      <c r="E155" s="86">
        <v>1</v>
      </c>
      <c r="F155" s="86"/>
      <c r="G155" s="7">
        <f t="shared" si="7"/>
        <v>0</v>
      </c>
      <c r="H155" s="79"/>
      <c r="I155" s="79"/>
    </row>
    <row r="156" spans="1:9" ht="24">
      <c r="A156" s="59" t="s">
        <v>62</v>
      </c>
      <c r="B156" s="69"/>
      <c r="C156" s="87" t="s">
        <v>574</v>
      </c>
      <c r="D156" s="51" t="s">
        <v>549</v>
      </c>
      <c r="E156" s="86">
        <v>135</v>
      </c>
      <c r="F156" s="86"/>
      <c r="G156" s="7">
        <f t="shared" si="7"/>
        <v>0</v>
      </c>
      <c r="H156" s="79"/>
      <c r="I156" s="79"/>
    </row>
    <row r="157" spans="1:9" ht="36">
      <c r="A157" s="59" t="s">
        <v>63</v>
      </c>
      <c r="B157" s="69"/>
      <c r="C157" s="87" t="s">
        <v>575</v>
      </c>
      <c r="D157" s="51" t="s">
        <v>540</v>
      </c>
      <c r="E157" s="86">
        <v>1</v>
      </c>
      <c r="F157" s="86"/>
      <c r="G157" s="7">
        <f t="shared" si="7"/>
        <v>0</v>
      </c>
      <c r="H157" s="79"/>
      <c r="I157" s="79"/>
    </row>
    <row r="158" spans="1:9" ht="15">
      <c r="A158" s="59" t="s">
        <v>64</v>
      </c>
      <c r="B158" s="69"/>
      <c r="C158" s="87" t="s">
        <v>576</v>
      </c>
      <c r="D158" s="51" t="s">
        <v>549</v>
      </c>
      <c r="E158" s="86">
        <v>3</v>
      </c>
      <c r="F158" s="86"/>
      <c r="G158" s="7">
        <f t="shared" si="7"/>
        <v>0</v>
      </c>
      <c r="H158" s="79"/>
      <c r="I158" s="79"/>
    </row>
    <row r="159" spans="1:9" ht="15">
      <c r="A159" s="59" t="s">
        <v>65</v>
      </c>
      <c r="B159" s="69"/>
      <c r="C159" s="87" t="s">
        <v>577</v>
      </c>
      <c r="D159" s="51" t="s">
        <v>540</v>
      </c>
      <c r="E159" s="86">
        <v>2</v>
      </c>
      <c r="F159" s="86"/>
      <c r="G159" s="7">
        <f t="shared" si="7"/>
        <v>0</v>
      </c>
      <c r="H159" s="79"/>
      <c r="I159" s="79"/>
    </row>
    <row r="160" spans="1:9" ht="24">
      <c r="A160" s="59" t="s">
        <v>66</v>
      </c>
      <c r="B160" s="69"/>
      <c r="C160" s="87" t="s">
        <v>578</v>
      </c>
      <c r="D160" s="51" t="s">
        <v>540</v>
      </c>
      <c r="E160" s="86">
        <v>78</v>
      </c>
      <c r="F160" s="86"/>
      <c r="G160" s="7">
        <f t="shared" si="7"/>
        <v>0</v>
      </c>
      <c r="H160" s="79"/>
      <c r="I160" s="79"/>
    </row>
    <row r="161" spans="1:9" ht="15">
      <c r="A161" s="60"/>
      <c r="B161" s="73"/>
      <c r="C161" s="87"/>
      <c r="D161" s="50"/>
      <c r="E161" s="86"/>
      <c r="F161" s="86"/>
      <c r="G161" s="58"/>
      <c r="H161" s="79"/>
      <c r="I161" s="79"/>
    </row>
    <row r="162" spans="1:9" ht="15">
      <c r="A162" s="55">
        <v>12</v>
      </c>
      <c r="B162" s="64"/>
      <c r="C162" s="91" t="s">
        <v>67</v>
      </c>
      <c r="D162" s="45"/>
      <c r="E162" s="86"/>
      <c r="F162" s="86"/>
      <c r="G162" s="54">
        <f>SUM(G163:G188)</f>
        <v>0</v>
      </c>
      <c r="H162" s="79"/>
      <c r="I162" s="79"/>
    </row>
    <row r="163" spans="1:9" ht="36">
      <c r="A163" s="61" t="s">
        <v>68</v>
      </c>
      <c r="B163" s="75"/>
      <c r="C163" s="87" t="s">
        <v>579</v>
      </c>
      <c r="D163" s="52" t="s">
        <v>533</v>
      </c>
      <c r="E163" s="86">
        <v>11</v>
      </c>
      <c r="F163" s="86"/>
      <c r="G163" s="7">
        <f aca="true" t="shared" si="8" ref="G163:G188">ROUND(E163*F163,2)</f>
        <v>0</v>
      </c>
      <c r="H163" s="79"/>
      <c r="I163" s="79"/>
    </row>
    <row r="164" spans="1:9" ht="36">
      <c r="A164" s="61" t="s">
        <v>69</v>
      </c>
      <c r="B164" s="75"/>
      <c r="C164" s="87" t="s">
        <v>580</v>
      </c>
      <c r="D164" s="52" t="s">
        <v>533</v>
      </c>
      <c r="E164" s="86">
        <v>1</v>
      </c>
      <c r="F164" s="86"/>
      <c r="G164" s="7">
        <f t="shared" si="8"/>
        <v>0</v>
      </c>
      <c r="H164" s="79"/>
      <c r="I164" s="79"/>
    </row>
    <row r="165" spans="1:9" ht="36">
      <c r="A165" s="61" t="s">
        <v>70</v>
      </c>
      <c r="B165" s="75"/>
      <c r="C165" s="87" t="s">
        <v>581</v>
      </c>
      <c r="D165" s="52" t="s">
        <v>533</v>
      </c>
      <c r="E165" s="86">
        <v>15</v>
      </c>
      <c r="F165" s="86"/>
      <c r="G165" s="7">
        <f t="shared" si="8"/>
        <v>0</v>
      </c>
      <c r="H165" s="79"/>
      <c r="I165" s="79"/>
    </row>
    <row r="166" spans="1:9" ht="36">
      <c r="A166" s="61" t="s">
        <v>71</v>
      </c>
      <c r="B166" s="75"/>
      <c r="C166" s="87" t="s">
        <v>582</v>
      </c>
      <c r="D166" s="52" t="s">
        <v>533</v>
      </c>
      <c r="E166" s="86">
        <v>24</v>
      </c>
      <c r="F166" s="86"/>
      <c r="G166" s="7">
        <f t="shared" si="8"/>
        <v>0</v>
      </c>
      <c r="H166" s="79"/>
      <c r="I166" s="79"/>
    </row>
    <row r="167" spans="1:9" ht="36">
      <c r="A167" s="61" t="s">
        <v>72</v>
      </c>
      <c r="B167" s="75"/>
      <c r="C167" s="87" t="s">
        <v>583</v>
      </c>
      <c r="D167" s="52" t="s">
        <v>533</v>
      </c>
      <c r="E167" s="86">
        <v>34</v>
      </c>
      <c r="F167" s="86"/>
      <c r="G167" s="7">
        <f t="shared" si="8"/>
        <v>0</v>
      </c>
      <c r="H167" s="79"/>
      <c r="I167" s="79"/>
    </row>
    <row r="168" spans="1:9" ht="36">
      <c r="A168" s="61" t="s">
        <v>73</v>
      </c>
      <c r="B168" s="75"/>
      <c r="C168" s="87" t="s">
        <v>584</v>
      </c>
      <c r="D168" s="52" t="s">
        <v>549</v>
      </c>
      <c r="E168" s="86">
        <v>21</v>
      </c>
      <c r="F168" s="86"/>
      <c r="G168" s="7">
        <f t="shared" si="8"/>
        <v>0</v>
      </c>
      <c r="H168" s="79"/>
      <c r="I168" s="79"/>
    </row>
    <row r="169" spans="1:9" ht="36">
      <c r="A169" s="61" t="s">
        <v>74</v>
      </c>
      <c r="B169" s="75"/>
      <c r="C169" s="87" t="s">
        <v>585</v>
      </c>
      <c r="D169" s="52" t="s">
        <v>549</v>
      </c>
      <c r="E169" s="86">
        <v>11</v>
      </c>
      <c r="F169" s="86"/>
      <c r="G169" s="7">
        <f t="shared" si="8"/>
        <v>0</v>
      </c>
      <c r="H169" s="79"/>
      <c r="I169" s="79"/>
    </row>
    <row r="170" spans="1:9" ht="36">
      <c r="A170" s="61" t="s">
        <v>75</v>
      </c>
      <c r="B170" s="75"/>
      <c r="C170" s="87" t="s">
        <v>586</v>
      </c>
      <c r="D170" s="52" t="s">
        <v>549</v>
      </c>
      <c r="E170" s="86">
        <v>750</v>
      </c>
      <c r="F170" s="86"/>
      <c r="G170" s="7">
        <f t="shared" si="8"/>
        <v>0</v>
      </c>
      <c r="H170" s="79"/>
      <c r="I170" s="79"/>
    </row>
    <row r="171" spans="1:9" ht="48">
      <c r="A171" s="61" t="s">
        <v>76</v>
      </c>
      <c r="B171" s="75"/>
      <c r="C171" s="87" t="s">
        <v>587</v>
      </c>
      <c r="D171" s="52" t="s">
        <v>549</v>
      </c>
      <c r="E171" s="86">
        <v>151</v>
      </c>
      <c r="F171" s="86"/>
      <c r="G171" s="7">
        <f t="shared" si="8"/>
        <v>0</v>
      </c>
      <c r="H171" s="79"/>
      <c r="I171" s="79"/>
    </row>
    <row r="172" spans="1:9" ht="24">
      <c r="A172" s="61" t="s">
        <v>77</v>
      </c>
      <c r="B172" s="75"/>
      <c r="C172" s="87" t="s">
        <v>588</v>
      </c>
      <c r="D172" s="46" t="s">
        <v>549</v>
      </c>
      <c r="E172" s="86">
        <v>357</v>
      </c>
      <c r="F172" s="86"/>
      <c r="G172" s="7">
        <f t="shared" si="8"/>
        <v>0</v>
      </c>
      <c r="H172" s="79"/>
      <c r="I172" s="79"/>
    </row>
    <row r="173" spans="1:9" ht="36">
      <c r="A173" s="61" t="s">
        <v>78</v>
      </c>
      <c r="B173" s="75"/>
      <c r="C173" s="87" t="s">
        <v>589</v>
      </c>
      <c r="D173" s="52" t="s">
        <v>549</v>
      </c>
      <c r="E173" s="86">
        <v>179</v>
      </c>
      <c r="F173" s="86"/>
      <c r="G173" s="7">
        <f t="shared" si="8"/>
        <v>0</v>
      </c>
      <c r="H173" s="79"/>
      <c r="I173" s="79"/>
    </row>
    <row r="174" spans="1:9" ht="36">
      <c r="A174" s="61" t="s">
        <v>79</v>
      </c>
      <c r="B174" s="75"/>
      <c r="C174" s="87" t="s">
        <v>590</v>
      </c>
      <c r="D174" s="52" t="s">
        <v>549</v>
      </c>
      <c r="E174" s="86">
        <v>83</v>
      </c>
      <c r="F174" s="86"/>
      <c r="G174" s="7">
        <f t="shared" si="8"/>
        <v>0</v>
      </c>
      <c r="H174" s="79"/>
      <c r="I174" s="79"/>
    </row>
    <row r="175" spans="1:9" ht="36">
      <c r="A175" s="61" t="s">
        <v>80</v>
      </c>
      <c r="B175" s="75"/>
      <c r="C175" s="87" t="s">
        <v>591</v>
      </c>
      <c r="D175" s="52" t="s">
        <v>549</v>
      </c>
      <c r="E175" s="86">
        <v>6</v>
      </c>
      <c r="F175" s="86"/>
      <c r="G175" s="7">
        <f t="shared" si="8"/>
        <v>0</v>
      </c>
      <c r="H175" s="79"/>
      <c r="I175" s="79"/>
    </row>
    <row r="176" spans="1:9" ht="24">
      <c r="A176" s="61" t="s">
        <v>81</v>
      </c>
      <c r="B176" s="75"/>
      <c r="C176" s="87" t="s">
        <v>592</v>
      </c>
      <c r="D176" s="46" t="s">
        <v>540</v>
      </c>
      <c r="E176" s="86">
        <v>8</v>
      </c>
      <c r="F176" s="86"/>
      <c r="G176" s="7">
        <f t="shared" si="8"/>
        <v>0</v>
      </c>
      <c r="H176" s="79"/>
      <c r="I176" s="79"/>
    </row>
    <row r="177" spans="1:9" ht="36">
      <c r="A177" s="61" t="s">
        <v>82</v>
      </c>
      <c r="B177" s="75"/>
      <c r="C177" s="87" t="s">
        <v>593</v>
      </c>
      <c r="D177" s="46" t="s">
        <v>540</v>
      </c>
      <c r="E177" s="86">
        <v>96</v>
      </c>
      <c r="F177" s="86"/>
      <c r="G177" s="7">
        <f t="shared" si="8"/>
        <v>0</v>
      </c>
      <c r="H177" s="79"/>
      <c r="I177" s="79"/>
    </row>
    <row r="178" spans="1:9" ht="60">
      <c r="A178" s="61" t="s">
        <v>83</v>
      </c>
      <c r="B178" s="75"/>
      <c r="C178" s="87" t="s">
        <v>594</v>
      </c>
      <c r="D178" s="8" t="s">
        <v>540</v>
      </c>
      <c r="E178" s="86">
        <v>17</v>
      </c>
      <c r="F178" s="86"/>
      <c r="G178" s="7">
        <f t="shared" si="8"/>
        <v>0</v>
      </c>
      <c r="H178" s="79"/>
      <c r="I178" s="79"/>
    </row>
    <row r="179" spans="1:9" ht="48">
      <c r="A179" s="61" t="s">
        <v>84</v>
      </c>
      <c r="B179" s="75"/>
      <c r="C179" s="87" t="s">
        <v>595</v>
      </c>
      <c r="D179" s="8" t="s">
        <v>540</v>
      </c>
      <c r="E179" s="86">
        <v>1</v>
      </c>
      <c r="F179" s="86"/>
      <c r="G179" s="7">
        <f t="shared" si="8"/>
        <v>0</v>
      </c>
      <c r="H179" s="79"/>
      <c r="I179" s="79"/>
    </row>
    <row r="180" spans="1:9" ht="36">
      <c r="A180" s="61" t="s">
        <v>85</v>
      </c>
      <c r="B180" s="75"/>
      <c r="C180" s="87" t="s">
        <v>596</v>
      </c>
      <c r="D180" s="8" t="s">
        <v>540</v>
      </c>
      <c r="E180" s="86">
        <v>1</v>
      </c>
      <c r="F180" s="86"/>
      <c r="G180" s="7">
        <f t="shared" si="8"/>
        <v>0</v>
      </c>
      <c r="H180" s="79"/>
      <c r="I180" s="79"/>
    </row>
    <row r="181" spans="1:9" ht="36">
      <c r="A181" s="61" t="s">
        <v>86</v>
      </c>
      <c r="B181" s="75"/>
      <c r="C181" s="87" t="s">
        <v>597</v>
      </c>
      <c r="D181" s="8" t="s">
        <v>540</v>
      </c>
      <c r="E181" s="86">
        <v>3</v>
      </c>
      <c r="F181" s="86"/>
      <c r="G181" s="7">
        <f t="shared" si="8"/>
        <v>0</v>
      </c>
      <c r="H181" s="79"/>
      <c r="I181" s="79"/>
    </row>
    <row r="182" spans="1:9" ht="24">
      <c r="A182" s="61" t="s">
        <v>87</v>
      </c>
      <c r="B182" s="75"/>
      <c r="C182" s="87" t="s">
        <v>598</v>
      </c>
      <c r="D182" s="8" t="s">
        <v>540</v>
      </c>
      <c r="E182" s="86">
        <v>7</v>
      </c>
      <c r="F182" s="86"/>
      <c r="G182" s="7">
        <f t="shared" si="8"/>
        <v>0</v>
      </c>
      <c r="H182" s="79"/>
      <c r="I182" s="79"/>
    </row>
    <row r="183" spans="1:9" ht="24">
      <c r="A183" s="61" t="s">
        <v>88</v>
      </c>
      <c r="B183" s="75"/>
      <c r="C183" s="87" t="s">
        <v>599</v>
      </c>
      <c r="D183" s="8" t="s">
        <v>540</v>
      </c>
      <c r="E183" s="86">
        <v>1</v>
      </c>
      <c r="F183" s="86"/>
      <c r="G183" s="7">
        <f t="shared" si="8"/>
        <v>0</v>
      </c>
      <c r="H183" s="79"/>
      <c r="I183" s="79"/>
    </row>
    <row r="184" spans="1:9" ht="36">
      <c r="A184" s="61" t="s">
        <v>89</v>
      </c>
      <c r="B184" s="75"/>
      <c r="C184" s="87" t="s">
        <v>600</v>
      </c>
      <c r="D184" s="8" t="s">
        <v>540</v>
      </c>
      <c r="E184" s="86">
        <v>12</v>
      </c>
      <c r="F184" s="86"/>
      <c r="G184" s="7">
        <f t="shared" si="8"/>
        <v>0</v>
      </c>
      <c r="H184" s="79"/>
      <c r="I184" s="79"/>
    </row>
    <row r="185" spans="1:9" ht="36">
      <c r="A185" s="61" t="s">
        <v>90</v>
      </c>
      <c r="B185" s="75"/>
      <c r="C185" s="87" t="s">
        <v>601</v>
      </c>
      <c r="D185" s="8" t="s">
        <v>540</v>
      </c>
      <c r="E185" s="86">
        <v>7</v>
      </c>
      <c r="F185" s="86"/>
      <c r="G185" s="7">
        <f t="shared" si="8"/>
        <v>0</v>
      </c>
      <c r="H185" s="11">
        <v>443</v>
      </c>
      <c r="I185" s="92"/>
    </row>
    <row r="186" spans="1:9" ht="24">
      <c r="A186" s="61" t="s">
        <v>91</v>
      </c>
      <c r="B186" s="75"/>
      <c r="C186" s="87" t="s">
        <v>602</v>
      </c>
      <c r="D186" s="8" t="s">
        <v>540</v>
      </c>
      <c r="E186" s="86">
        <v>2</v>
      </c>
      <c r="F186" s="86"/>
      <c r="G186" s="7">
        <f t="shared" si="8"/>
        <v>0</v>
      </c>
      <c r="H186" s="92"/>
      <c r="I186" s="92"/>
    </row>
    <row r="187" spans="1:7" ht="24">
      <c r="A187" s="61" t="s">
        <v>92</v>
      </c>
      <c r="B187" s="75"/>
      <c r="C187" s="87" t="s">
        <v>603</v>
      </c>
      <c r="D187" s="8" t="s">
        <v>540</v>
      </c>
      <c r="E187" s="86">
        <v>1</v>
      </c>
      <c r="F187" s="86"/>
      <c r="G187" s="7">
        <f t="shared" si="8"/>
        <v>0</v>
      </c>
    </row>
    <row r="188" spans="1:7" ht="36">
      <c r="A188" s="61" t="s">
        <v>93</v>
      </c>
      <c r="B188" s="75"/>
      <c r="C188" s="87" t="s">
        <v>604</v>
      </c>
      <c r="D188" s="8" t="s">
        <v>540</v>
      </c>
      <c r="E188" s="86">
        <v>8</v>
      </c>
      <c r="F188" s="86"/>
      <c r="G188" s="7">
        <f t="shared" si="8"/>
        <v>0</v>
      </c>
    </row>
    <row r="189" spans="1:7" ht="15">
      <c r="A189" s="57"/>
      <c r="B189" s="73"/>
      <c r="C189" s="87"/>
      <c r="D189" s="8"/>
      <c r="E189" s="86"/>
      <c r="F189" s="86"/>
      <c r="G189" s="58"/>
    </row>
    <row r="190" spans="1:7" ht="15">
      <c r="A190" s="55">
        <v>13</v>
      </c>
      <c r="B190" s="64"/>
      <c r="C190" s="91" t="s">
        <v>321</v>
      </c>
      <c r="D190" s="8"/>
      <c r="E190" s="86"/>
      <c r="F190" s="86"/>
      <c r="G190" s="54">
        <f>SUM(G191:G220)</f>
        <v>0</v>
      </c>
    </row>
    <row r="191" spans="1:7" ht="15">
      <c r="A191" s="56" t="s">
        <v>94</v>
      </c>
      <c r="B191" s="76"/>
      <c r="C191" s="87" t="s">
        <v>605</v>
      </c>
      <c r="D191" s="8" t="s">
        <v>540</v>
      </c>
      <c r="E191" s="86">
        <v>35</v>
      </c>
      <c r="F191" s="86"/>
      <c r="G191" s="7">
        <f aca="true" t="shared" si="9" ref="G191:G220">ROUND(E191*F191,2)</f>
        <v>0</v>
      </c>
    </row>
    <row r="192" spans="1:7" ht="15">
      <c r="A192" s="56" t="s">
        <v>95</v>
      </c>
      <c r="B192" s="72"/>
      <c r="C192" s="87" t="s">
        <v>606</v>
      </c>
      <c r="D192" s="8" t="s">
        <v>540</v>
      </c>
      <c r="E192" s="86">
        <v>1</v>
      </c>
      <c r="F192" s="86"/>
      <c r="G192" s="7">
        <f t="shared" si="9"/>
        <v>0</v>
      </c>
    </row>
    <row r="193" spans="1:7" ht="24">
      <c r="A193" s="56" t="s">
        <v>96</v>
      </c>
      <c r="B193" s="72"/>
      <c r="C193" s="87" t="s">
        <v>607</v>
      </c>
      <c r="D193" s="8" t="s">
        <v>549</v>
      </c>
      <c r="E193" s="86">
        <v>36</v>
      </c>
      <c r="F193" s="86"/>
      <c r="G193" s="7">
        <f t="shared" si="9"/>
        <v>0</v>
      </c>
    </row>
    <row r="194" spans="1:7" ht="48">
      <c r="A194" s="56" t="s">
        <v>97</v>
      </c>
      <c r="B194" s="72"/>
      <c r="C194" s="87" t="s">
        <v>608</v>
      </c>
      <c r="D194" s="8" t="s">
        <v>540</v>
      </c>
      <c r="E194" s="86">
        <v>10</v>
      </c>
      <c r="F194" s="86"/>
      <c r="G194" s="7">
        <f t="shared" si="9"/>
        <v>0</v>
      </c>
    </row>
    <row r="195" spans="1:7" ht="24">
      <c r="A195" s="56" t="s">
        <v>98</v>
      </c>
      <c r="B195" s="72"/>
      <c r="C195" s="87" t="s">
        <v>0</v>
      </c>
      <c r="D195" s="8" t="s">
        <v>540</v>
      </c>
      <c r="E195" s="86">
        <v>19</v>
      </c>
      <c r="F195" s="86"/>
      <c r="G195" s="7">
        <f t="shared" si="9"/>
        <v>0</v>
      </c>
    </row>
    <row r="196" spans="1:7" ht="24">
      <c r="A196" s="56" t="s">
        <v>99</v>
      </c>
      <c r="B196" s="72"/>
      <c r="C196" s="87" t="s">
        <v>1</v>
      </c>
      <c r="D196" s="8" t="s">
        <v>540</v>
      </c>
      <c r="E196" s="86">
        <v>17</v>
      </c>
      <c r="F196" s="86"/>
      <c r="G196" s="7">
        <f t="shared" si="9"/>
        <v>0</v>
      </c>
    </row>
    <row r="197" spans="1:7" ht="24">
      <c r="A197" s="56" t="s">
        <v>100</v>
      </c>
      <c r="B197" s="72"/>
      <c r="C197" s="87" t="s">
        <v>2</v>
      </c>
      <c r="D197" s="8" t="s">
        <v>540</v>
      </c>
      <c r="E197" s="86">
        <v>1</v>
      </c>
      <c r="F197" s="86"/>
      <c r="G197" s="7">
        <f t="shared" si="9"/>
        <v>0</v>
      </c>
    </row>
    <row r="198" spans="1:7" ht="15">
      <c r="A198" s="56" t="s">
        <v>101</v>
      </c>
      <c r="B198" s="72"/>
      <c r="C198" s="87" t="s">
        <v>3</v>
      </c>
      <c r="D198" s="8" t="s">
        <v>540</v>
      </c>
      <c r="E198" s="86">
        <v>13</v>
      </c>
      <c r="F198" s="86"/>
      <c r="G198" s="7">
        <f t="shared" si="9"/>
        <v>0</v>
      </c>
    </row>
    <row r="199" spans="1:7" ht="15">
      <c r="A199" s="56" t="s">
        <v>102</v>
      </c>
      <c r="B199" s="72"/>
      <c r="C199" s="87" t="s">
        <v>4</v>
      </c>
      <c r="D199" s="8" t="s">
        <v>540</v>
      </c>
      <c r="E199" s="86">
        <v>13</v>
      </c>
      <c r="F199" s="86"/>
      <c r="G199" s="7">
        <f t="shared" si="9"/>
        <v>0</v>
      </c>
    </row>
    <row r="200" spans="1:7" ht="15">
      <c r="A200" s="56" t="s">
        <v>103</v>
      </c>
      <c r="B200" s="72"/>
      <c r="C200" s="87" t="s">
        <v>5</v>
      </c>
      <c r="D200" s="8" t="s">
        <v>540</v>
      </c>
      <c r="E200" s="86">
        <v>24</v>
      </c>
      <c r="F200" s="86"/>
      <c r="G200" s="7">
        <f t="shared" si="9"/>
        <v>0</v>
      </c>
    </row>
    <row r="201" spans="1:7" ht="15">
      <c r="A201" s="56" t="s">
        <v>104</v>
      </c>
      <c r="B201" s="72"/>
      <c r="C201" s="87" t="s">
        <v>6</v>
      </c>
      <c r="D201" s="8" t="s">
        <v>540</v>
      </c>
      <c r="E201" s="86">
        <v>66</v>
      </c>
      <c r="F201" s="86"/>
      <c r="G201" s="7">
        <f t="shared" si="9"/>
        <v>0</v>
      </c>
    </row>
    <row r="202" spans="1:7" ht="48">
      <c r="A202" s="56" t="s">
        <v>105</v>
      </c>
      <c r="B202" s="72"/>
      <c r="C202" s="87" t="s">
        <v>7</v>
      </c>
      <c r="D202" s="8" t="s">
        <v>540</v>
      </c>
      <c r="E202" s="86">
        <v>17</v>
      </c>
      <c r="F202" s="86"/>
      <c r="G202" s="7">
        <f t="shared" si="9"/>
        <v>0</v>
      </c>
    </row>
    <row r="203" spans="1:7" ht="24">
      <c r="A203" s="56" t="s">
        <v>106</v>
      </c>
      <c r="B203" s="72"/>
      <c r="C203" s="87" t="s">
        <v>8</v>
      </c>
      <c r="D203" s="8" t="s">
        <v>540</v>
      </c>
      <c r="E203" s="86">
        <v>1</v>
      </c>
      <c r="F203" s="86"/>
      <c r="G203" s="7">
        <f t="shared" si="9"/>
        <v>0</v>
      </c>
    </row>
    <row r="204" spans="1:7" ht="15">
      <c r="A204" s="56" t="s">
        <v>107</v>
      </c>
      <c r="B204" s="72"/>
      <c r="C204" s="87" t="s">
        <v>9</v>
      </c>
      <c r="D204" s="8" t="s">
        <v>540</v>
      </c>
      <c r="E204" s="86">
        <v>1</v>
      </c>
      <c r="F204" s="86"/>
      <c r="G204" s="7">
        <f t="shared" si="9"/>
        <v>0</v>
      </c>
    </row>
    <row r="205" spans="1:7" ht="15">
      <c r="A205" s="56" t="s">
        <v>108</v>
      </c>
      <c r="B205" s="72"/>
      <c r="C205" s="87" t="s">
        <v>10</v>
      </c>
      <c r="D205" s="8" t="s">
        <v>540</v>
      </c>
      <c r="E205" s="86">
        <v>1</v>
      </c>
      <c r="F205" s="86"/>
      <c r="G205" s="7">
        <f t="shared" si="9"/>
        <v>0</v>
      </c>
    </row>
    <row r="206" spans="1:7" ht="24">
      <c r="A206" s="56" t="s">
        <v>109</v>
      </c>
      <c r="B206" s="72"/>
      <c r="C206" s="87" t="s">
        <v>11</v>
      </c>
      <c r="D206" s="8" t="s">
        <v>540</v>
      </c>
      <c r="E206" s="86">
        <v>2</v>
      </c>
      <c r="F206" s="86"/>
      <c r="G206" s="7">
        <f t="shared" si="9"/>
        <v>0</v>
      </c>
    </row>
    <row r="207" spans="1:7" ht="36">
      <c r="A207" s="56" t="s">
        <v>110</v>
      </c>
      <c r="B207" s="72"/>
      <c r="C207" s="87" t="s">
        <v>12</v>
      </c>
      <c r="D207" s="8" t="s">
        <v>540</v>
      </c>
      <c r="E207" s="86">
        <v>1</v>
      </c>
      <c r="F207" s="86"/>
      <c r="G207" s="7">
        <f t="shared" si="9"/>
        <v>0</v>
      </c>
    </row>
    <row r="208" spans="1:7" ht="24">
      <c r="A208" s="56" t="s">
        <v>111</v>
      </c>
      <c r="B208" s="72"/>
      <c r="C208" s="87" t="s">
        <v>13</v>
      </c>
      <c r="D208" s="8" t="s">
        <v>540</v>
      </c>
      <c r="E208" s="86">
        <v>14</v>
      </c>
      <c r="F208" s="86"/>
      <c r="G208" s="7">
        <f t="shared" si="9"/>
        <v>0</v>
      </c>
    </row>
    <row r="209" spans="1:7" ht="48">
      <c r="A209" s="56" t="s">
        <v>112</v>
      </c>
      <c r="B209" s="65"/>
      <c r="C209" s="87" t="s">
        <v>561</v>
      </c>
      <c r="D209" s="8" t="s">
        <v>540</v>
      </c>
      <c r="E209" s="86">
        <v>1</v>
      </c>
      <c r="F209" s="86"/>
      <c r="G209" s="7">
        <f t="shared" si="9"/>
        <v>0</v>
      </c>
    </row>
    <row r="210" spans="1:7" ht="15">
      <c r="A210" s="56" t="s">
        <v>113</v>
      </c>
      <c r="B210" s="72"/>
      <c r="C210" s="87" t="s">
        <v>14</v>
      </c>
      <c r="D210" s="8" t="s">
        <v>533</v>
      </c>
      <c r="E210" s="86">
        <v>18</v>
      </c>
      <c r="F210" s="86"/>
      <c r="G210" s="7">
        <f t="shared" si="9"/>
        <v>0</v>
      </c>
    </row>
    <row r="211" spans="1:7" ht="15">
      <c r="A211" s="56" t="s">
        <v>114</v>
      </c>
      <c r="B211" s="72"/>
      <c r="C211" s="87" t="s">
        <v>15</v>
      </c>
      <c r="D211" s="8" t="s">
        <v>540</v>
      </c>
      <c r="E211" s="86">
        <v>42.83</v>
      </c>
      <c r="F211" s="86"/>
      <c r="G211" s="7">
        <f t="shared" si="9"/>
        <v>0</v>
      </c>
    </row>
    <row r="212" spans="1:7" ht="15">
      <c r="A212" s="56" t="s">
        <v>115</v>
      </c>
      <c r="B212" s="72"/>
      <c r="C212" s="87" t="s">
        <v>16</v>
      </c>
      <c r="D212" s="8" t="s">
        <v>549</v>
      </c>
      <c r="E212" s="86">
        <v>21</v>
      </c>
      <c r="F212" s="86"/>
      <c r="G212" s="7">
        <f t="shared" si="9"/>
        <v>0</v>
      </c>
    </row>
    <row r="213" spans="1:7" ht="15">
      <c r="A213" s="56" t="s">
        <v>116</v>
      </c>
      <c r="B213" s="72"/>
      <c r="C213" s="87" t="s">
        <v>17</v>
      </c>
      <c r="D213" s="8" t="s">
        <v>549</v>
      </c>
      <c r="E213" s="86">
        <v>336</v>
      </c>
      <c r="F213" s="86"/>
      <c r="G213" s="7">
        <f t="shared" si="9"/>
        <v>0</v>
      </c>
    </row>
    <row r="214" spans="1:7" ht="24">
      <c r="A214" s="56" t="s">
        <v>117</v>
      </c>
      <c r="B214" s="72"/>
      <c r="C214" s="87" t="s">
        <v>18</v>
      </c>
      <c r="D214" s="8" t="s">
        <v>549</v>
      </c>
      <c r="E214" s="86">
        <v>38</v>
      </c>
      <c r="F214" s="86"/>
      <c r="G214" s="7">
        <f t="shared" si="9"/>
        <v>0</v>
      </c>
    </row>
    <row r="215" spans="1:7" ht="48">
      <c r="A215" s="56" t="s">
        <v>118</v>
      </c>
      <c r="B215" s="72"/>
      <c r="C215" s="93" t="s">
        <v>19</v>
      </c>
      <c r="D215" s="8" t="s">
        <v>549</v>
      </c>
      <c r="E215" s="86">
        <v>10</v>
      </c>
      <c r="F215" s="86"/>
      <c r="G215" s="7">
        <f t="shared" si="9"/>
        <v>0</v>
      </c>
    </row>
    <row r="216" spans="1:7" ht="36">
      <c r="A216" s="56" t="s">
        <v>119</v>
      </c>
      <c r="B216" s="72"/>
      <c r="C216" s="87" t="s">
        <v>20</v>
      </c>
      <c r="D216" s="8" t="s">
        <v>549</v>
      </c>
      <c r="E216" s="86">
        <v>11</v>
      </c>
      <c r="F216" s="86"/>
      <c r="G216" s="7">
        <f t="shared" si="9"/>
        <v>0</v>
      </c>
    </row>
    <row r="217" spans="1:7" ht="36">
      <c r="A217" s="56" t="s">
        <v>325</v>
      </c>
      <c r="B217" s="72"/>
      <c r="C217" s="87" t="s">
        <v>21</v>
      </c>
      <c r="D217" s="8" t="s">
        <v>549</v>
      </c>
      <c r="E217" s="86">
        <v>16</v>
      </c>
      <c r="F217" s="86"/>
      <c r="G217" s="7">
        <f t="shared" si="9"/>
        <v>0</v>
      </c>
    </row>
    <row r="218" spans="1:7" ht="36">
      <c r="A218" s="56" t="s">
        <v>326</v>
      </c>
      <c r="B218" s="72"/>
      <c r="C218" s="87" t="s">
        <v>22</v>
      </c>
      <c r="D218" s="8" t="s">
        <v>549</v>
      </c>
      <c r="E218" s="86">
        <v>324</v>
      </c>
      <c r="F218" s="86"/>
      <c r="G218" s="7">
        <f t="shared" si="9"/>
        <v>0</v>
      </c>
    </row>
    <row r="219" spans="1:7" ht="36">
      <c r="A219" s="56" t="s">
        <v>327</v>
      </c>
      <c r="B219" s="72"/>
      <c r="C219" s="87" t="s">
        <v>23</v>
      </c>
      <c r="D219" s="8" t="s">
        <v>549</v>
      </c>
      <c r="E219" s="86">
        <v>20</v>
      </c>
      <c r="F219" s="86"/>
      <c r="G219" s="7">
        <f t="shared" si="9"/>
        <v>0</v>
      </c>
    </row>
    <row r="220" spans="1:7" ht="36">
      <c r="A220" s="56" t="s">
        <v>328</v>
      </c>
      <c r="B220" s="72"/>
      <c r="C220" s="87" t="s">
        <v>24</v>
      </c>
      <c r="D220" s="8" t="s">
        <v>549</v>
      </c>
      <c r="E220" s="86">
        <v>768</v>
      </c>
      <c r="F220" s="86"/>
      <c r="G220" s="7">
        <f t="shared" si="9"/>
        <v>0</v>
      </c>
    </row>
    <row r="221" spans="1:7" ht="15">
      <c r="A221" s="9"/>
      <c r="B221" s="84"/>
      <c r="C221" s="87"/>
      <c r="D221" s="8"/>
      <c r="E221" s="86"/>
      <c r="F221" s="86"/>
      <c r="G221" s="7"/>
    </row>
    <row r="222" spans="1:7" ht="15">
      <c r="A222" s="9">
        <v>14</v>
      </c>
      <c r="B222" s="84"/>
      <c r="C222" s="85" t="s">
        <v>120</v>
      </c>
      <c r="D222" s="8"/>
      <c r="E222" s="86"/>
      <c r="F222" s="86"/>
      <c r="G222" s="5">
        <f>SUM(G223:G235)</f>
        <v>0</v>
      </c>
    </row>
    <row r="223" spans="1:7" ht="84">
      <c r="A223" s="9" t="s">
        <v>121</v>
      </c>
      <c r="B223" s="84"/>
      <c r="C223" s="87" t="s">
        <v>122</v>
      </c>
      <c r="D223" s="8" t="s">
        <v>365</v>
      </c>
      <c r="E223" s="86">
        <v>23</v>
      </c>
      <c r="F223" s="86"/>
      <c r="G223" s="7">
        <f aca="true" t="shared" si="10" ref="G223:G235">ROUND(E223*F223,2)</f>
        <v>0</v>
      </c>
    </row>
    <row r="224" spans="1:7" ht="36">
      <c r="A224" s="9" t="s">
        <v>123</v>
      </c>
      <c r="B224" s="84"/>
      <c r="C224" s="87" t="s">
        <v>124</v>
      </c>
      <c r="D224" s="8" t="s">
        <v>365</v>
      </c>
      <c r="E224" s="86">
        <v>6</v>
      </c>
      <c r="F224" s="86"/>
      <c r="G224" s="7">
        <f t="shared" si="10"/>
        <v>0</v>
      </c>
    </row>
    <row r="225" spans="1:7" ht="84">
      <c r="A225" s="9" t="s">
        <v>125</v>
      </c>
      <c r="B225" s="84"/>
      <c r="C225" s="87" t="s">
        <v>126</v>
      </c>
      <c r="D225" s="8" t="s">
        <v>365</v>
      </c>
      <c r="E225" s="86">
        <v>9</v>
      </c>
      <c r="F225" s="86"/>
      <c r="G225" s="7">
        <f t="shared" si="10"/>
        <v>0</v>
      </c>
    </row>
    <row r="226" spans="1:7" ht="84">
      <c r="A226" s="9" t="s">
        <v>127</v>
      </c>
      <c r="B226" s="84"/>
      <c r="C226" s="87" t="s">
        <v>128</v>
      </c>
      <c r="D226" s="8" t="s">
        <v>365</v>
      </c>
      <c r="E226" s="86">
        <v>2</v>
      </c>
      <c r="F226" s="86"/>
      <c r="G226" s="7">
        <f t="shared" si="10"/>
        <v>0</v>
      </c>
    </row>
    <row r="227" spans="1:7" ht="108">
      <c r="A227" s="9" t="s">
        <v>129</v>
      </c>
      <c r="B227" s="84"/>
      <c r="C227" s="87" t="s">
        <v>130</v>
      </c>
      <c r="D227" s="8" t="s">
        <v>365</v>
      </c>
      <c r="E227" s="86">
        <v>3</v>
      </c>
      <c r="F227" s="86"/>
      <c r="G227" s="7">
        <f t="shared" si="10"/>
        <v>0</v>
      </c>
    </row>
    <row r="228" spans="1:7" ht="84">
      <c r="A228" s="9" t="s">
        <v>131</v>
      </c>
      <c r="B228" s="84"/>
      <c r="C228" s="87" t="s">
        <v>132</v>
      </c>
      <c r="D228" s="8" t="s">
        <v>365</v>
      </c>
      <c r="E228" s="86">
        <v>6</v>
      </c>
      <c r="F228" s="86"/>
      <c r="G228" s="7">
        <f t="shared" si="10"/>
        <v>0</v>
      </c>
    </row>
    <row r="229" spans="1:7" ht="84">
      <c r="A229" s="9" t="s">
        <v>133</v>
      </c>
      <c r="B229" s="84"/>
      <c r="C229" s="87" t="s">
        <v>134</v>
      </c>
      <c r="D229" s="8" t="s">
        <v>365</v>
      </c>
      <c r="E229" s="86">
        <v>1</v>
      </c>
      <c r="F229" s="86"/>
      <c r="G229" s="7">
        <f t="shared" si="10"/>
        <v>0</v>
      </c>
    </row>
    <row r="230" spans="1:7" ht="60">
      <c r="A230" s="9" t="s">
        <v>135</v>
      </c>
      <c r="B230" s="84"/>
      <c r="C230" s="87" t="s">
        <v>329</v>
      </c>
      <c r="D230" s="8" t="s">
        <v>365</v>
      </c>
      <c r="E230" s="86">
        <v>14</v>
      </c>
      <c r="F230" s="86"/>
      <c r="G230" s="7">
        <f t="shared" si="10"/>
        <v>0</v>
      </c>
    </row>
    <row r="231" spans="1:7" ht="60">
      <c r="A231" s="9" t="s">
        <v>136</v>
      </c>
      <c r="B231" s="84"/>
      <c r="C231" s="87" t="s">
        <v>137</v>
      </c>
      <c r="D231" s="8" t="s">
        <v>365</v>
      </c>
      <c r="E231" s="86">
        <v>14</v>
      </c>
      <c r="F231" s="86"/>
      <c r="G231" s="7">
        <f t="shared" si="10"/>
        <v>0</v>
      </c>
    </row>
    <row r="232" spans="1:7" ht="36">
      <c r="A232" s="9" t="s">
        <v>138</v>
      </c>
      <c r="B232" s="84"/>
      <c r="C232" s="87" t="s">
        <v>139</v>
      </c>
      <c r="D232" s="8" t="s">
        <v>402</v>
      </c>
      <c r="E232" s="86">
        <v>6</v>
      </c>
      <c r="F232" s="86"/>
      <c r="G232" s="7">
        <f t="shared" si="10"/>
        <v>0</v>
      </c>
    </row>
    <row r="233" spans="1:7" ht="24">
      <c r="A233" s="9" t="s">
        <v>140</v>
      </c>
      <c r="B233" s="84"/>
      <c r="C233" s="87" t="s">
        <v>141</v>
      </c>
      <c r="D233" s="8" t="s">
        <v>402</v>
      </c>
      <c r="E233" s="86">
        <v>6</v>
      </c>
      <c r="F233" s="86"/>
      <c r="G233" s="7">
        <f t="shared" si="10"/>
        <v>0</v>
      </c>
    </row>
    <row r="234" spans="1:7" ht="36">
      <c r="A234" s="9" t="s">
        <v>142</v>
      </c>
      <c r="B234" s="84"/>
      <c r="C234" s="87" t="s">
        <v>143</v>
      </c>
      <c r="D234" s="8" t="s">
        <v>402</v>
      </c>
      <c r="E234" s="86">
        <v>78</v>
      </c>
      <c r="F234" s="86"/>
      <c r="G234" s="7">
        <f t="shared" si="10"/>
        <v>0</v>
      </c>
    </row>
    <row r="235" spans="1:7" ht="24">
      <c r="A235" s="9" t="s">
        <v>144</v>
      </c>
      <c r="B235" s="84"/>
      <c r="C235" s="87" t="s">
        <v>145</v>
      </c>
      <c r="D235" s="8" t="s">
        <v>402</v>
      </c>
      <c r="E235" s="86">
        <v>10</v>
      </c>
      <c r="F235" s="86"/>
      <c r="G235" s="7">
        <f t="shared" si="10"/>
        <v>0</v>
      </c>
    </row>
    <row r="236" spans="1:7" ht="15">
      <c r="A236" s="9"/>
      <c r="B236" s="84"/>
      <c r="C236" s="87"/>
      <c r="D236" s="8"/>
      <c r="E236" s="86"/>
      <c r="F236" s="86"/>
      <c r="G236" s="7"/>
    </row>
    <row r="237" spans="1:7" ht="15">
      <c r="A237" s="9">
        <v>15</v>
      </c>
      <c r="B237" s="84"/>
      <c r="C237" s="85" t="s">
        <v>146</v>
      </c>
      <c r="D237" s="8"/>
      <c r="E237" s="86"/>
      <c r="F237" s="86"/>
      <c r="G237" s="5">
        <f>SUM(G238:G249)</f>
        <v>0</v>
      </c>
    </row>
    <row r="238" spans="1:7" ht="72">
      <c r="A238" s="9" t="s">
        <v>147</v>
      </c>
      <c r="B238" s="84"/>
      <c r="C238" s="87" t="s">
        <v>332</v>
      </c>
      <c r="D238" s="8" t="s">
        <v>354</v>
      </c>
      <c r="E238" s="86">
        <v>1530</v>
      </c>
      <c r="F238" s="86"/>
      <c r="G238" s="7">
        <f aca="true" t="shared" si="11" ref="G238:G249">ROUND(E238*F238,2)</f>
        <v>0</v>
      </c>
    </row>
    <row r="239" spans="1:7" ht="48">
      <c r="A239" s="9" t="s">
        <v>148</v>
      </c>
      <c r="B239" s="84"/>
      <c r="C239" s="87" t="s">
        <v>149</v>
      </c>
      <c r="D239" s="8" t="s">
        <v>354</v>
      </c>
      <c r="E239" s="86">
        <v>72</v>
      </c>
      <c r="F239" s="86"/>
      <c r="G239" s="7">
        <f t="shared" si="11"/>
        <v>0</v>
      </c>
    </row>
    <row r="240" spans="1:7" ht="48">
      <c r="A240" s="9" t="s">
        <v>150</v>
      </c>
      <c r="B240" s="84"/>
      <c r="C240" s="87" t="s">
        <v>151</v>
      </c>
      <c r="D240" s="8" t="s">
        <v>354</v>
      </c>
      <c r="E240" s="86">
        <v>51.4</v>
      </c>
      <c r="F240" s="86"/>
      <c r="G240" s="7">
        <f t="shared" si="11"/>
        <v>0</v>
      </c>
    </row>
    <row r="241" spans="1:7" ht="24">
      <c r="A241" s="9" t="s">
        <v>152</v>
      </c>
      <c r="B241" s="84"/>
      <c r="C241" s="87" t="s">
        <v>153</v>
      </c>
      <c r="D241" s="8" t="s">
        <v>402</v>
      </c>
      <c r="E241" s="86">
        <v>12</v>
      </c>
      <c r="F241" s="86"/>
      <c r="G241" s="7">
        <f t="shared" si="11"/>
        <v>0</v>
      </c>
    </row>
    <row r="242" spans="1:7" ht="48">
      <c r="A242" s="9" t="s">
        <v>154</v>
      </c>
      <c r="B242" s="84"/>
      <c r="C242" s="87" t="s">
        <v>155</v>
      </c>
      <c r="D242" s="8" t="s">
        <v>402</v>
      </c>
      <c r="E242" s="86">
        <v>128</v>
      </c>
      <c r="F242" s="86"/>
      <c r="G242" s="7">
        <f t="shared" si="11"/>
        <v>0</v>
      </c>
    </row>
    <row r="243" spans="1:7" ht="36">
      <c r="A243" s="9" t="s">
        <v>156</v>
      </c>
      <c r="B243" s="84"/>
      <c r="C243" s="87" t="s">
        <v>157</v>
      </c>
      <c r="D243" s="8" t="s">
        <v>450</v>
      </c>
      <c r="E243" s="86">
        <v>90</v>
      </c>
      <c r="F243" s="86"/>
      <c r="G243" s="7">
        <f t="shared" si="11"/>
        <v>0</v>
      </c>
    </row>
    <row r="244" spans="1:7" ht="48">
      <c r="A244" s="9" t="s">
        <v>158</v>
      </c>
      <c r="B244" s="84"/>
      <c r="C244" s="87" t="s">
        <v>159</v>
      </c>
      <c r="D244" s="8" t="s">
        <v>402</v>
      </c>
      <c r="E244" s="86">
        <v>9</v>
      </c>
      <c r="F244" s="86"/>
      <c r="G244" s="7">
        <f t="shared" si="11"/>
        <v>0</v>
      </c>
    </row>
    <row r="245" spans="1:7" ht="48">
      <c r="A245" s="9" t="s">
        <v>160</v>
      </c>
      <c r="B245" s="84"/>
      <c r="C245" s="87" t="s">
        <v>331</v>
      </c>
      <c r="D245" s="8" t="s">
        <v>450</v>
      </c>
      <c r="E245" s="86">
        <v>275</v>
      </c>
      <c r="F245" s="86"/>
      <c r="G245" s="7">
        <f t="shared" si="11"/>
        <v>0</v>
      </c>
    </row>
    <row r="246" spans="1:7" ht="24">
      <c r="A246" s="9" t="s">
        <v>161</v>
      </c>
      <c r="B246" s="84"/>
      <c r="C246" s="87" t="s">
        <v>162</v>
      </c>
      <c r="D246" s="8" t="s">
        <v>450</v>
      </c>
      <c r="E246" s="86">
        <v>4.2</v>
      </c>
      <c r="F246" s="86"/>
      <c r="G246" s="7">
        <f t="shared" si="11"/>
        <v>0</v>
      </c>
    </row>
    <row r="247" spans="1:7" ht="60">
      <c r="A247" s="9" t="s">
        <v>163</v>
      </c>
      <c r="B247" s="84"/>
      <c r="C247" s="87" t="s">
        <v>333</v>
      </c>
      <c r="D247" s="8" t="s">
        <v>354</v>
      </c>
      <c r="E247" s="86">
        <v>1280</v>
      </c>
      <c r="F247" s="86"/>
      <c r="G247" s="7">
        <f t="shared" si="11"/>
        <v>0</v>
      </c>
    </row>
    <row r="248" spans="1:7" ht="24">
      <c r="A248" s="9" t="s">
        <v>334</v>
      </c>
      <c r="B248" s="84"/>
      <c r="C248" s="87" t="s">
        <v>337</v>
      </c>
      <c r="D248" s="8" t="s">
        <v>354</v>
      </c>
      <c r="E248" s="86">
        <v>1836</v>
      </c>
      <c r="F248" s="86"/>
      <c r="G248" s="7">
        <f t="shared" si="11"/>
        <v>0</v>
      </c>
    </row>
    <row r="249" spans="1:7" ht="48">
      <c r="A249" s="9" t="s">
        <v>336</v>
      </c>
      <c r="B249" s="84"/>
      <c r="C249" s="87" t="s">
        <v>164</v>
      </c>
      <c r="D249" s="8" t="s">
        <v>450</v>
      </c>
      <c r="E249" s="86">
        <v>14</v>
      </c>
      <c r="F249" s="86"/>
      <c r="G249" s="7">
        <f t="shared" si="11"/>
        <v>0</v>
      </c>
    </row>
    <row r="250" spans="1:7" ht="15">
      <c r="A250" s="9"/>
      <c r="B250" s="84"/>
      <c r="C250" s="94"/>
      <c r="D250" s="8"/>
      <c r="E250" s="86"/>
      <c r="F250" s="86"/>
      <c r="G250" s="7"/>
    </row>
    <row r="251" spans="1:7" ht="15">
      <c r="A251" s="9">
        <v>16</v>
      </c>
      <c r="B251" s="84"/>
      <c r="C251" s="85" t="s">
        <v>165</v>
      </c>
      <c r="D251" s="8"/>
      <c r="E251" s="86"/>
      <c r="F251" s="86"/>
      <c r="G251" s="5">
        <f>SUM(G252:G272)</f>
        <v>0</v>
      </c>
    </row>
    <row r="252" spans="1:7" ht="15">
      <c r="A252" s="9" t="s">
        <v>166</v>
      </c>
      <c r="B252" s="84"/>
      <c r="C252" s="95" t="s">
        <v>167</v>
      </c>
      <c r="D252" s="8"/>
      <c r="E252" s="86"/>
      <c r="F252" s="86"/>
      <c r="G252" s="7"/>
    </row>
    <row r="253" spans="1:7" ht="15">
      <c r="A253" s="9" t="s">
        <v>168</v>
      </c>
      <c r="B253" s="84"/>
      <c r="C253" s="87" t="s">
        <v>169</v>
      </c>
      <c r="D253" s="8" t="s">
        <v>170</v>
      </c>
      <c r="E253" s="86">
        <v>2</v>
      </c>
      <c r="F253" s="86"/>
      <c r="G253" s="7">
        <f>ROUND(E253*F253,2)</f>
        <v>0</v>
      </c>
    </row>
    <row r="254" spans="1:7" ht="15">
      <c r="A254" s="9" t="s">
        <v>171</v>
      </c>
      <c r="B254" s="84"/>
      <c r="C254" s="87" t="s">
        <v>172</v>
      </c>
      <c r="D254" s="8" t="s">
        <v>170</v>
      </c>
      <c r="E254" s="86">
        <v>4</v>
      </c>
      <c r="F254" s="86"/>
      <c r="G254" s="7">
        <f>ROUND(E254*F254,2)</f>
        <v>0</v>
      </c>
    </row>
    <row r="255" spans="1:7" ht="15">
      <c r="A255" s="9" t="s">
        <v>173</v>
      </c>
      <c r="B255" s="84"/>
      <c r="C255" s="87" t="s">
        <v>174</v>
      </c>
      <c r="D255" s="8" t="s">
        <v>170</v>
      </c>
      <c r="E255" s="86">
        <v>2</v>
      </c>
      <c r="F255" s="86"/>
      <c r="G255" s="7">
        <f>ROUND(E255*F255,2)</f>
        <v>0</v>
      </c>
    </row>
    <row r="256" spans="1:7" ht="15">
      <c r="A256" s="9" t="s">
        <v>175</v>
      </c>
      <c r="B256" s="84"/>
      <c r="C256" s="87" t="s">
        <v>176</v>
      </c>
      <c r="D256" s="8" t="s">
        <v>170</v>
      </c>
      <c r="E256" s="86">
        <v>2</v>
      </c>
      <c r="F256" s="86"/>
      <c r="G256" s="7">
        <f>ROUND(E256*F256,2)</f>
        <v>0</v>
      </c>
    </row>
    <row r="257" spans="1:7" ht="17.25">
      <c r="A257" s="9" t="s">
        <v>177</v>
      </c>
      <c r="B257" s="84"/>
      <c r="C257" s="95" t="s">
        <v>178</v>
      </c>
      <c r="D257" s="6"/>
      <c r="E257" s="86"/>
      <c r="F257" s="86"/>
      <c r="G257" s="7"/>
    </row>
    <row r="258" spans="1:7" ht="15">
      <c r="A258" s="9" t="s">
        <v>179</v>
      </c>
      <c r="B258" s="84"/>
      <c r="C258" s="87" t="s">
        <v>169</v>
      </c>
      <c r="D258" s="8" t="s">
        <v>170</v>
      </c>
      <c r="E258" s="86">
        <v>2</v>
      </c>
      <c r="F258" s="86"/>
      <c r="G258" s="7">
        <f>ROUND(E258*F258,2)</f>
        <v>0</v>
      </c>
    </row>
    <row r="259" spans="1:7" ht="15">
      <c r="A259" s="9" t="s">
        <v>180</v>
      </c>
      <c r="B259" s="84"/>
      <c r="C259" s="87" t="s">
        <v>172</v>
      </c>
      <c r="D259" s="8" t="s">
        <v>170</v>
      </c>
      <c r="E259" s="86">
        <v>4</v>
      </c>
      <c r="F259" s="86"/>
      <c r="G259" s="7">
        <f>ROUND(E259*F259,2)</f>
        <v>0</v>
      </c>
    </row>
    <row r="260" spans="1:7" ht="15">
      <c r="A260" s="9" t="s">
        <v>181</v>
      </c>
      <c r="B260" s="84"/>
      <c r="C260" s="87" t="s">
        <v>182</v>
      </c>
      <c r="D260" s="8" t="s">
        <v>170</v>
      </c>
      <c r="E260" s="86">
        <v>2</v>
      </c>
      <c r="F260" s="86"/>
      <c r="G260" s="7">
        <f>ROUND(E260*F260,2)</f>
        <v>0</v>
      </c>
    </row>
    <row r="261" spans="1:7" ht="15">
      <c r="A261" s="9" t="s">
        <v>183</v>
      </c>
      <c r="B261" s="84"/>
      <c r="C261" s="87" t="s">
        <v>176</v>
      </c>
      <c r="D261" s="8" t="s">
        <v>170</v>
      </c>
      <c r="E261" s="86">
        <v>2</v>
      </c>
      <c r="F261" s="86"/>
      <c r="G261" s="7">
        <f>ROUND(E261*F261,2)</f>
        <v>0</v>
      </c>
    </row>
    <row r="262" spans="1:7" ht="17.25">
      <c r="A262" s="9" t="s">
        <v>184</v>
      </c>
      <c r="B262" s="84"/>
      <c r="C262" s="95" t="s">
        <v>330</v>
      </c>
      <c r="D262" s="6"/>
      <c r="E262" s="86"/>
      <c r="F262" s="86"/>
      <c r="G262" s="7"/>
    </row>
    <row r="263" spans="1:7" ht="15">
      <c r="A263" s="9" t="s">
        <v>185</v>
      </c>
      <c r="B263" s="84"/>
      <c r="C263" s="87" t="s">
        <v>186</v>
      </c>
      <c r="D263" s="8" t="s">
        <v>170</v>
      </c>
      <c r="E263" s="86">
        <v>1</v>
      </c>
      <c r="F263" s="86"/>
      <c r="G263" s="7">
        <f>ROUND(E263*F263,2)</f>
        <v>0</v>
      </c>
    </row>
    <row r="264" spans="1:7" ht="15">
      <c r="A264" s="9" t="s">
        <v>187</v>
      </c>
      <c r="B264" s="84"/>
      <c r="C264" s="87" t="s">
        <v>188</v>
      </c>
      <c r="D264" s="8" t="s">
        <v>170</v>
      </c>
      <c r="E264" s="86">
        <v>1</v>
      </c>
      <c r="F264" s="86"/>
      <c r="G264" s="7">
        <f>ROUND(E264*F264,2)</f>
        <v>0</v>
      </c>
    </row>
    <row r="265" spans="1:7" ht="15">
      <c r="A265" s="9" t="s">
        <v>189</v>
      </c>
      <c r="B265" s="84"/>
      <c r="C265" s="87" t="s">
        <v>190</v>
      </c>
      <c r="D265" s="8" t="s">
        <v>170</v>
      </c>
      <c r="E265" s="86">
        <v>1</v>
      </c>
      <c r="F265" s="86"/>
      <c r="G265" s="7">
        <f>ROUND(E265*F265,2)</f>
        <v>0</v>
      </c>
    </row>
    <row r="266" spans="1:7" ht="17.25">
      <c r="A266" s="9" t="s">
        <v>191</v>
      </c>
      <c r="B266" s="84"/>
      <c r="C266" s="95" t="s">
        <v>192</v>
      </c>
      <c r="D266" s="6"/>
      <c r="E266" s="86"/>
      <c r="F266" s="86"/>
      <c r="G266" s="7"/>
    </row>
    <row r="267" spans="1:7" ht="15">
      <c r="A267" s="9" t="s">
        <v>193</v>
      </c>
      <c r="B267" s="84"/>
      <c r="C267" s="87" t="s">
        <v>194</v>
      </c>
      <c r="D267" s="8" t="s">
        <v>170</v>
      </c>
      <c r="E267" s="86">
        <v>375</v>
      </c>
      <c r="F267" s="86"/>
      <c r="G267" s="7">
        <f>ROUND(E267*F267,2)</f>
        <v>0</v>
      </c>
    </row>
    <row r="268" spans="1:7" ht="15">
      <c r="A268" s="9" t="s">
        <v>195</v>
      </c>
      <c r="B268" s="84"/>
      <c r="C268" s="87" t="s">
        <v>196</v>
      </c>
      <c r="D268" s="8" t="s">
        <v>170</v>
      </c>
      <c r="E268" s="86">
        <v>1</v>
      </c>
      <c r="F268" s="86"/>
      <c r="G268" s="7">
        <f>ROUND(E268*F268,2)</f>
        <v>0</v>
      </c>
    </row>
    <row r="269" spans="1:7" ht="15">
      <c r="A269" s="9" t="s">
        <v>197</v>
      </c>
      <c r="B269" s="84"/>
      <c r="C269" s="87" t="s">
        <v>198</v>
      </c>
      <c r="D269" s="8" t="s">
        <v>170</v>
      </c>
      <c r="E269" s="86">
        <v>1</v>
      </c>
      <c r="F269" s="86"/>
      <c r="G269" s="7">
        <f>ROUND(E269*F269,2)</f>
        <v>0</v>
      </c>
    </row>
    <row r="270" spans="1:7" ht="17.25">
      <c r="A270" s="9" t="s">
        <v>199</v>
      </c>
      <c r="B270" s="84"/>
      <c r="C270" s="95" t="s">
        <v>200</v>
      </c>
      <c r="D270" s="6"/>
      <c r="E270" s="86"/>
      <c r="F270" s="86"/>
      <c r="G270" s="7"/>
    </row>
    <row r="271" spans="1:7" ht="15">
      <c r="A271" s="9" t="s">
        <v>201</v>
      </c>
      <c r="B271" s="84"/>
      <c r="C271" s="87" t="s">
        <v>202</v>
      </c>
      <c r="D271" s="8" t="s">
        <v>170</v>
      </c>
      <c r="E271" s="86">
        <v>500</v>
      </c>
      <c r="F271" s="86"/>
      <c r="G271" s="7">
        <f>ROUND(E271*F271,2)</f>
        <v>0</v>
      </c>
    </row>
    <row r="272" spans="1:7" ht="15">
      <c r="A272" s="9" t="s">
        <v>203</v>
      </c>
      <c r="B272" s="84"/>
      <c r="C272" s="87" t="s">
        <v>204</v>
      </c>
      <c r="D272" s="8" t="s">
        <v>170</v>
      </c>
      <c r="E272" s="86">
        <v>100</v>
      </c>
      <c r="F272" s="86"/>
      <c r="G272" s="7">
        <f>ROUND(E272*F272,2)</f>
        <v>0</v>
      </c>
    </row>
    <row r="273" spans="1:7" ht="17.25">
      <c r="A273" s="9"/>
      <c r="B273" s="84"/>
      <c r="C273" s="94"/>
      <c r="D273" s="6"/>
      <c r="E273" s="86"/>
      <c r="F273" s="86"/>
      <c r="G273" s="7"/>
    </row>
    <row r="274" spans="1:7" ht="17.25">
      <c r="A274" s="9">
        <v>17</v>
      </c>
      <c r="B274" s="84"/>
      <c r="C274" s="85" t="s">
        <v>205</v>
      </c>
      <c r="D274" s="6"/>
      <c r="E274" s="86"/>
      <c r="F274" s="86"/>
      <c r="G274" s="5">
        <f>SUM(G276:G293)</f>
        <v>0</v>
      </c>
    </row>
    <row r="275" spans="1:7" ht="17.25">
      <c r="A275" s="9" t="s">
        <v>206</v>
      </c>
      <c r="B275" s="84"/>
      <c r="C275" s="85" t="s">
        <v>207</v>
      </c>
      <c r="D275" s="6"/>
      <c r="E275" s="86"/>
      <c r="F275" s="86"/>
      <c r="G275" s="7"/>
    </row>
    <row r="276" spans="1:7" ht="15">
      <c r="A276" s="9" t="s">
        <v>208</v>
      </c>
      <c r="B276" s="84"/>
      <c r="C276" s="87" t="s">
        <v>209</v>
      </c>
      <c r="D276" s="8" t="s">
        <v>210</v>
      </c>
      <c r="E276" s="86">
        <v>647.47</v>
      </c>
      <c r="F276" s="86"/>
      <c r="G276" s="7">
        <f aca="true" t="shared" si="12" ref="G276:G286">ROUND(E276*F276,2)</f>
        <v>0</v>
      </c>
    </row>
    <row r="277" spans="1:7" ht="15">
      <c r="A277" s="9" t="s">
        <v>211</v>
      </c>
      <c r="B277" s="84"/>
      <c r="C277" s="87" t="s">
        <v>212</v>
      </c>
      <c r="D277" s="8" t="s">
        <v>210</v>
      </c>
      <c r="E277" s="86">
        <v>2232.07</v>
      </c>
      <c r="F277" s="86"/>
      <c r="G277" s="7">
        <f t="shared" si="12"/>
        <v>0</v>
      </c>
    </row>
    <row r="278" spans="1:7" ht="15">
      <c r="A278" s="9" t="s">
        <v>213</v>
      </c>
      <c r="B278" s="84"/>
      <c r="C278" s="87" t="s">
        <v>214</v>
      </c>
      <c r="D278" s="8" t="s">
        <v>402</v>
      </c>
      <c r="E278" s="86">
        <v>22</v>
      </c>
      <c r="F278" s="86"/>
      <c r="G278" s="7">
        <f t="shared" si="12"/>
        <v>0</v>
      </c>
    </row>
    <row r="279" spans="1:7" ht="15">
      <c r="A279" s="9" t="s">
        <v>215</v>
      </c>
      <c r="B279" s="84"/>
      <c r="C279" s="87" t="s">
        <v>216</v>
      </c>
      <c r="D279" s="8" t="s">
        <v>402</v>
      </c>
      <c r="E279" s="86">
        <v>43</v>
      </c>
      <c r="F279" s="86"/>
      <c r="G279" s="7">
        <f t="shared" si="12"/>
        <v>0</v>
      </c>
    </row>
    <row r="280" spans="1:7" ht="15">
      <c r="A280" s="9" t="s">
        <v>217</v>
      </c>
      <c r="B280" s="84"/>
      <c r="C280" s="87" t="s">
        <v>218</v>
      </c>
      <c r="D280" s="8" t="s">
        <v>402</v>
      </c>
      <c r="E280" s="86">
        <v>42</v>
      </c>
      <c r="F280" s="86"/>
      <c r="G280" s="7">
        <f t="shared" si="12"/>
        <v>0</v>
      </c>
    </row>
    <row r="281" spans="1:7" ht="15">
      <c r="A281" s="9" t="s">
        <v>219</v>
      </c>
      <c r="B281" s="84"/>
      <c r="C281" s="87" t="s">
        <v>220</v>
      </c>
      <c r="D281" s="8" t="s">
        <v>402</v>
      </c>
      <c r="E281" s="86">
        <v>11</v>
      </c>
      <c r="F281" s="86"/>
      <c r="G281" s="7">
        <f t="shared" si="12"/>
        <v>0</v>
      </c>
    </row>
    <row r="282" spans="1:7" ht="15">
      <c r="A282" s="9" t="s">
        <v>221</v>
      </c>
      <c r="B282" s="84"/>
      <c r="C282" s="87" t="s">
        <v>222</v>
      </c>
      <c r="D282" s="8" t="s">
        <v>402</v>
      </c>
      <c r="E282" s="86">
        <v>1</v>
      </c>
      <c r="F282" s="86"/>
      <c r="G282" s="7">
        <f t="shared" si="12"/>
        <v>0</v>
      </c>
    </row>
    <row r="283" spans="1:7" ht="15">
      <c r="A283" s="9" t="s">
        <v>223</v>
      </c>
      <c r="B283" s="84"/>
      <c r="C283" s="87" t="s">
        <v>224</v>
      </c>
      <c r="D283" s="8" t="s">
        <v>402</v>
      </c>
      <c r="E283" s="86">
        <v>98</v>
      </c>
      <c r="F283" s="86"/>
      <c r="G283" s="7">
        <f t="shared" si="12"/>
        <v>0</v>
      </c>
    </row>
    <row r="284" spans="1:7" ht="15">
      <c r="A284" s="9" t="s">
        <v>225</v>
      </c>
      <c r="B284" s="84"/>
      <c r="C284" s="87" t="s">
        <v>226</v>
      </c>
      <c r="D284" s="8" t="s">
        <v>402</v>
      </c>
      <c r="E284" s="86">
        <v>455</v>
      </c>
      <c r="F284" s="86"/>
      <c r="G284" s="7">
        <f t="shared" si="12"/>
        <v>0</v>
      </c>
    </row>
    <row r="285" spans="1:7" ht="15">
      <c r="A285" s="9" t="s">
        <v>227</v>
      </c>
      <c r="B285" s="84"/>
      <c r="C285" s="87" t="s">
        <v>228</v>
      </c>
      <c r="D285" s="8" t="s">
        <v>402</v>
      </c>
      <c r="E285" s="86">
        <v>64</v>
      </c>
      <c r="F285" s="86"/>
      <c r="G285" s="7">
        <f t="shared" si="12"/>
        <v>0</v>
      </c>
    </row>
    <row r="286" spans="1:7" ht="15">
      <c r="A286" s="9" t="s">
        <v>229</v>
      </c>
      <c r="B286" s="84"/>
      <c r="C286" s="87" t="s">
        <v>230</v>
      </c>
      <c r="D286" s="8" t="s">
        <v>402</v>
      </c>
      <c r="E286" s="86">
        <v>235</v>
      </c>
      <c r="F286" s="86"/>
      <c r="G286" s="7">
        <f t="shared" si="12"/>
        <v>0</v>
      </c>
    </row>
    <row r="287" spans="1:7" ht="17.25">
      <c r="A287" s="9" t="s">
        <v>231</v>
      </c>
      <c r="B287" s="84"/>
      <c r="C287" s="85" t="s">
        <v>232</v>
      </c>
      <c r="D287" s="6"/>
      <c r="E287" s="86"/>
      <c r="F287" s="86"/>
      <c r="G287" s="10"/>
    </row>
    <row r="288" spans="1:7" ht="15">
      <c r="A288" s="9" t="s">
        <v>233</v>
      </c>
      <c r="B288" s="84"/>
      <c r="C288" s="87" t="s">
        <v>234</v>
      </c>
      <c r="D288" s="8" t="s">
        <v>235</v>
      </c>
      <c r="E288" s="86">
        <v>30</v>
      </c>
      <c r="F288" s="86"/>
      <c r="G288" s="7">
        <f>ROUND(E288*F288,2)</f>
        <v>0</v>
      </c>
    </row>
    <row r="289" spans="1:7" ht="15">
      <c r="A289" s="9" t="s">
        <v>236</v>
      </c>
      <c r="B289" s="84"/>
      <c r="C289" s="87" t="s">
        <v>237</v>
      </c>
      <c r="D289" s="8" t="s">
        <v>238</v>
      </c>
      <c r="E289" s="86">
        <v>335</v>
      </c>
      <c r="F289" s="86"/>
      <c r="G289" s="7">
        <f>ROUND(E289*F289,2)</f>
        <v>0</v>
      </c>
    </row>
    <row r="290" spans="1:7" ht="15">
      <c r="A290" s="9" t="s">
        <v>239</v>
      </c>
      <c r="B290" s="84"/>
      <c r="C290" s="87" t="s">
        <v>240</v>
      </c>
      <c r="D290" s="8" t="s">
        <v>241</v>
      </c>
      <c r="E290" s="86">
        <v>450</v>
      </c>
      <c r="F290" s="86"/>
      <c r="G290" s="7">
        <f>ROUND(E290*F290,2)</f>
        <v>0</v>
      </c>
    </row>
    <row r="291" spans="1:7" ht="15">
      <c r="A291" s="9" t="s">
        <v>242</v>
      </c>
      <c r="B291" s="84"/>
      <c r="C291" s="87" t="s">
        <v>243</v>
      </c>
      <c r="D291" s="8" t="s">
        <v>235</v>
      </c>
      <c r="E291" s="86">
        <v>330</v>
      </c>
      <c r="F291" s="86"/>
      <c r="G291" s="7">
        <f>ROUND(E291*F291,2)</f>
        <v>0</v>
      </c>
    </row>
    <row r="292" spans="1:7" ht="17.25">
      <c r="A292" s="9" t="s">
        <v>244</v>
      </c>
      <c r="B292" s="84"/>
      <c r="C292" s="85" t="s">
        <v>245</v>
      </c>
      <c r="D292" s="6"/>
      <c r="E292" s="86"/>
      <c r="F292" s="86"/>
      <c r="G292" s="10"/>
    </row>
    <row r="293" spans="1:7" ht="15">
      <c r="A293" s="9" t="s">
        <v>246</v>
      </c>
      <c r="B293" s="84"/>
      <c r="C293" s="94" t="s">
        <v>247</v>
      </c>
      <c r="D293" s="8" t="s">
        <v>365</v>
      </c>
      <c r="E293" s="86">
        <v>1</v>
      </c>
      <c r="F293" s="86"/>
      <c r="G293" s="7">
        <f>ROUND(E293*F293,2)</f>
        <v>0</v>
      </c>
    </row>
    <row r="294" spans="1:7" ht="15.75" thickBot="1">
      <c r="A294" s="62"/>
      <c r="B294" s="77"/>
      <c r="C294" s="77"/>
      <c r="D294" s="77"/>
      <c r="E294" s="86"/>
      <c r="F294" s="86"/>
      <c r="G294" s="63"/>
    </row>
    <row r="295" spans="1:7" ht="15.75" customHeight="1" thickBot="1">
      <c r="A295" s="96"/>
      <c r="B295" s="97"/>
      <c r="C295" s="97"/>
      <c r="D295" s="97"/>
      <c r="E295" s="97"/>
      <c r="F295" s="97"/>
      <c r="G295" s="12">
        <f>SUM(G11:G294)/2</f>
        <v>0</v>
      </c>
    </row>
  </sheetData>
  <mergeCells count="6">
    <mergeCell ref="A8:G8"/>
    <mergeCell ref="A9:F9"/>
    <mergeCell ref="A1:G4"/>
    <mergeCell ref="A5:G5"/>
    <mergeCell ref="A6:G6"/>
    <mergeCell ref="A7:G7"/>
  </mergeCells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B13" sqref="B13"/>
    </sheetView>
  </sheetViews>
  <sheetFormatPr defaultColWidth="9.140625" defaultRowHeight="15"/>
  <cols>
    <col min="1" max="1" width="7.57421875" style="0" customWidth="1"/>
    <col min="2" max="2" width="39.57421875" style="0" bestFit="1" customWidth="1"/>
    <col min="3" max="3" width="11.140625" style="0" customWidth="1"/>
    <col min="4" max="4" width="3.7109375" style="103" customWidth="1"/>
    <col min="5" max="5" width="10.421875" style="0" customWidth="1"/>
    <col min="6" max="6" width="3.7109375" style="103" customWidth="1"/>
    <col min="7" max="7" width="10.8515625" style="0" customWidth="1"/>
    <col min="8" max="8" width="3.7109375" style="103" customWidth="1"/>
    <col min="9" max="9" width="10.8515625" style="0" customWidth="1"/>
    <col min="10" max="10" width="3.7109375" style="103" customWidth="1"/>
    <col min="11" max="11" width="10.8515625" style="0" customWidth="1"/>
    <col min="12" max="12" width="3.7109375" style="103" customWidth="1"/>
    <col min="13" max="13" width="11.140625" style="0" customWidth="1"/>
    <col min="14" max="14" width="8.7109375" style="0" customWidth="1"/>
  </cols>
  <sheetData>
    <row r="1" spans="1:13" ht="15">
      <c r="A1" s="13" t="s">
        <v>248</v>
      </c>
      <c r="B1" s="14"/>
      <c r="C1" s="14"/>
      <c r="D1" s="102"/>
      <c r="E1" s="14"/>
      <c r="F1" s="102"/>
      <c r="G1" s="14"/>
      <c r="H1" s="102"/>
      <c r="I1" s="14"/>
      <c r="J1" s="102"/>
      <c r="K1" s="14"/>
      <c r="L1" s="102"/>
      <c r="M1" s="14"/>
    </row>
    <row r="2" spans="1:13" ht="15">
      <c r="A2" s="15" t="s">
        <v>249</v>
      </c>
      <c r="B2" s="14" t="s">
        <v>250</v>
      </c>
      <c r="C2" s="14"/>
      <c r="D2" s="102"/>
      <c r="E2" s="14"/>
      <c r="F2" s="102"/>
      <c r="G2" s="14"/>
      <c r="H2" s="102"/>
      <c r="I2" s="14"/>
      <c r="J2" s="102"/>
      <c r="K2" s="14"/>
      <c r="L2" s="102"/>
      <c r="M2" s="16">
        <v>42795</v>
      </c>
    </row>
    <row r="3" spans="1:13" ht="15">
      <c r="A3" s="17"/>
      <c r="B3" s="18"/>
      <c r="C3" s="19"/>
      <c r="D3" s="109" t="s">
        <v>251</v>
      </c>
      <c r="E3" s="109"/>
      <c r="F3" s="109" t="s">
        <v>252</v>
      </c>
      <c r="G3" s="109"/>
      <c r="H3" s="109" t="s">
        <v>253</v>
      </c>
      <c r="I3" s="109"/>
      <c r="J3" s="109" t="s">
        <v>254</v>
      </c>
      <c r="K3" s="109"/>
      <c r="L3" s="109" t="s">
        <v>255</v>
      </c>
      <c r="M3" s="109"/>
    </row>
    <row r="4" spans="1:13" ht="15">
      <c r="A4" s="104" t="s">
        <v>256</v>
      </c>
      <c r="B4" s="20" t="s">
        <v>257</v>
      </c>
      <c r="C4" s="20" t="s">
        <v>258</v>
      </c>
      <c r="D4" s="20" t="s">
        <v>259</v>
      </c>
      <c r="E4" s="20" t="s">
        <v>260</v>
      </c>
      <c r="F4" s="20" t="s">
        <v>259</v>
      </c>
      <c r="G4" s="20" t="s">
        <v>260</v>
      </c>
      <c r="H4" s="20" t="s">
        <v>259</v>
      </c>
      <c r="I4" s="20" t="s">
        <v>260</v>
      </c>
      <c r="J4" s="20" t="s">
        <v>259</v>
      </c>
      <c r="K4" s="20" t="s">
        <v>260</v>
      </c>
      <c r="L4" s="20" t="s">
        <v>259</v>
      </c>
      <c r="M4" s="20" t="s">
        <v>260</v>
      </c>
    </row>
    <row r="5" spans="1:13" ht="15">
      <c r="A5" s="108" t="s">
        <v>313</v>
      </c>
      <c r="B5" s="22" t="e">
        <f>#REF!</f>
        <v>#REF!</v>
      </c>
      <c r="C5" s="23">
        <f>'Anexo.II_Planilha'!G11</f>
        <v>0</v>
      </c>
      <c r="D5" s="21">
        <v>70</v>
      </c>
      <c r="E5" s="23">
        <f aca="true" t="shared" si="0" ref="E5:E21">$C5*D5/100</f>
        <v>0</v>
      </c>
      <c r="F5" s="21">
        <v>30</v>
      </c>
      <c r="G5" s="23">
        <f aca="true" t="shared" si="1" ref="G5:G21">$C5*F5/100</f>
        <v>0</v>
      </c>
      <c r="H5" s="21"/>
      <c r="I5" s="23">
        <f aca="true" t="shared" si="2" ref="I5:I21">$C5*H5/100</f>
        <v>0</v>
      </c>
      <c r="J5" s="21"/>
      <c r="K5" s="23">
        <f aca="true" t="shared" si="3" ref="K5:K21">$C5*J5/100</f>
        <v>0</v>
      </c>
      <c r="L5" s="21"/>
      <c r="M5" s="23">
        <f aca="true" t="shared" si="4" ref="M5:M21">$C5*L5/100</f>
        <v>0</v>
      </c>
    </row>
    <row r="6" spans="1:13" ht="15">
      <c r="A6" s="108" t="s">
        <v>314</v>
      </c>
      <c r="B6" s="22" t="e">
        <f>#REF!</f>
        <v>#REF!</v>
      </c>
      <c r="C6" s="23">
        <f>'Anexo.II_Planilha'!G23</f>
        <v>0</v>
      </c>
      <c r="D6" s="21">
        <v>80</v>
      </c>
      <c r="E6" s="23">
        <f t="shared" si="0"/>
        <v>0</v>
      </c>
      <c r="F6" s="21">
        <v>20</v>
      </c>
      <c r="G6" s="23">
        <f t="shared" si="1"/>
        <v>0</v>
      </c>
      <c r="H6" s="21"/>
      <c r="I6" s="23">
        <f t="shared" si="2"/>
        <v>0</v>
      </c>
      <c r="J6" s="21"/>
      <c r="K6" s="23">
        <f t="shared" si="3"/>
        <v>0</v>
      </c>
      <c r="L6" s="21"/>
      <c r="M6" s="23">
        <f t="shared" si="4"/>
        <v>0</v>
      </c>
    </row>
    <row r="7" spans="1:13" ht="15">
      <c r="A7" s="108" t="s">
        <v>315</v>
      </c>
      <c r="B7" s="22" t="e">
        <f>#REF!</f>
        <v>#REF!</v>
      </c>
      <c r="C7" s="23">
        <f>'Anexo.II_Planilha'!G29</f>
        <v>0</v>
      </c>
      <c r="D7" s="21">
        <v>50</v>
      </c>
      <c r="E7" s="23">
        <f t="shared" si="0"/>
        <v>0</v>
      </c>
      <c r="F7" s="21">
        <v>50</v>
      </c>
      <c r="G7" s="23">
        <f t="shared" si="1"/>
        <v>0</v>
      </c>
      <c r="H7" s="21"/>
      <c r="I7" s="23">
        <f t="shared" si="2"/>
        <v>0</v>
      </c>
      <c r="J7" s="21"/>
      <c r="K7" s="23">
        <f t="shared" si="3"/>
        <v>0</v>
      </c>
      <c r="L7" s="21"/>
      <c r="M7" s="23">
        <f t="shared" si="4"/>
        <v>0</v>
      </c>
    </row>
    <row r="8" spans="1:13" ht="15">
      <c r="A8" s="108" t="s">
        <v>316</v>
      </c>
      <c r="B8" s="22" t="e">
        <f>#REF!</f>
        <v>#REF!</v>
      </c>
      <c r="C8" s="23">
        <f>'Anexo.II_Planilha'!G33</f>
        <v>0</v>
      </c>
      <c r="D8" s="21">
        <v>30</v>
      </c>
      <c r="E8" s="23">
        <f t="shared" si="0"/>
        <v>0</v>
      </c>
      <c r="F8" s="21">
        <v>30</v>
      </c>
      <c r="G8" s="23">
        <f t="shared" si="1"/>
        <v>0</v>
      </c>
      <c r="H8" s="21">
        <v>30</v>
      </c>
      <c r="I8" s="23">
        <f t="shared" si="2"/>
        <v>0</v>
      </c>
      <c r="J8" s="21">
        <v>10</v>
      </c>
      <c r="K8" s="23">
        <f t="shared" si="3"/>
        <v>0</v>
      </c>
      <c r="L8" s="21"/>
      <c r="M8" s="23">
        <f t="shared" si="4"/>
        <v>0</v>
      </c>
    </row>
    <row r="9" spans="1:13" ht="15">
      <c r="A9" s="108" t="s">
        <v>317</v>
      </c>
      <c r="B9" s="22" t="e">
        <f>#REF!</f>
        <v>#REF!</v>
      </c>
      <c r="C9" s="23">
        <f>'Anexo.II_Planilha'!G36</f>
        <v>0</v>
      </c>
      <c r="D9" s="21">
        <v>30</v>
      </c>
      <c r="E9" s="23">
        <f t="shared" si="0"/>
        <v>0</v>
      </c>
      <c r="F9" s="21">
        <v>30</v>
      </c>
      <c r="G9" s="23">
        <f t="shared" si="1"/>
        <v>0</v>
      </c>
      <c r="H9" s="21">
        <v>20</v>
      </c>
      <c r="I9" s="23">
        <f t="shared" si="2"/>
        <v>0</v>
      </c>
      <c r="J9" s="21">
        <v>15</v>
      </c>
      <c r="K9" s="23">
        <f t="shared" si="3"/>
        <v>0</v>
      </c>
      <c r="L9" s="21">
        <v>5</v>
      </c>
      <c r="M9" s="23">
        <f t="shared" si="4"/>
        <v>0</v>
      </c>
    </row>
    <row r="10" spans="1:13" ht="15">
      <c r="A10" s="108" t="s">
        <v>318</v>
      </c>
      <c r="B10" s="22" t="e">
        <f>#REF!</f>
        <v>#REF!</v>
      </c>
      <c r="C10" s="23">
        <f>'Anexo.II_Planilha'!G40</f>
        <v>0</v>
      </c>
      <c r="D10" s="21"/>
      <c r="E10" s="23">
        <f t="shared" si="0"/>
        <v>0</v>
      </c>
      <c r="F10" s="21">
        <v>20</v>
      </c>
      <c r="G10" s="23">
        <f t="shared" si="1"/>
        <v>0</v>
      </c>
      <c r="H10" s="21">
        <v>30</v>
      </c>
      <c r="I10" s="23">
        <f t="shared" si="2"/>
        <v>0</v>
      </c>
      <c r="J10" s="21">
        <v>30</v>
      </c>
      <c r="K10" s="23">
        <f t="shared" si="3"/>
        <v>0</v>
      </c>
      <c r="L10" s="21">
        <v>20</v>
      </c>
      <c r="M10" s="23">
        <f t="shared" si="4"/>
        <v>0</v>
      </c>
    </row>
    <row r="11" spans="1:13" ht="15">
      <c r="A11" s="108" t="s">
        <v>319</v>
      </c>
      <c r="B11" s="22" t="e">
        <f>#REF!</f>
        <v>#REF!</v>
      </c>
      <c r="C11" s="23">
        <f>'Anexo.II_Planilha'!G63</f>
        <v>0</v>
      </c>
      <c r="D11" s="21"/>
      <c r="E11" s="23">
        <f t="shared" si="0"/>
        <v>0</v>
      </c>
      <c r="F11" s="21"/>
      <c r="G11" s="23">
        <f t="shared" si="1"/>
        <v>0</v>
      </c>
      <c r="H11" s="21">
        <v>50</v>
      </c>
      <c r="I11" s="23">
        <f t="shared" si="2"/>
        <v>0</v>
      </c>
      <c r="J11" s="21">
        <v>50</v>
      </c>
      <c r="K11" s="23">
        <f t="shared" si="3"/>
        <v>0</v>
      </c>
      <c r="L11" s="21"/>
      <c r="M11" s="23">
        <f t="shared" si="4"/>
        <v>0</v>
      </c>
    </row>
    <row r="12" spans="1:13" ht="15">
      <c r="A12" s="108" t="s">
        <v>261</v>
      </c>
      <c r="B12" s="22" t="e">
        <f>#REF!</f>
        <v>#REF!</v>
      </c>
      <c r="C12" s="23">
        <f>'Anexo.II_Planilha'!G70</f>
        <v>0</v>
      </c>
      <c r="D12" s="21"/>
      <c r="E12" s="23">
        <f t="shared" si="0"/>
        <v>0</v>
      </c>
      <c r="F12" s="21">
        <v>25</v>
      </c>
      <c r="G12" s="23">
        <f t="shared" si="1"/>
        <v>0</v>
      </c>
      <c r="H12" s="21">
        <v>25</v>
      </c>
      <c r="I12" s="23">
        <f t="shared" si="2"/>
        <v>0</v>
      </c>
      <c r="J12" s="21">
        <v>25</v>
      </c>
      <c r="K12" s="23">
        <f t="shared" si="3"/>
        <v>0</v>
      </c>
      <c r="L12" s="21">
        <v>25</v>
      </c>
      <c r="M12" s="23">
        <f t="shared" si="4"/>
        <v>0</v>
      </c>
    </row>
    <row r="13" spans="1:13" ht="15">
      <c r="A13" s="108" t="s">
        <v>262</v>
      </c>
      <c r="B13" s="22" t="e">
        <f>#REF!</f>
        <v>#REF!</v>
      </c>
      <c r="C13" s="23">
        <f>'Anexo.II_Planilha'!G110</f>
        <v>0</v>
      </c>
      <c r="D13" s="21">
        <v>50</v>
      </c>
      <c r="E13" s="23">
        <f t="shared" si="0"/>
        <v>0</v>
      </c>
      <c r="F13" s="21">
        <v>50</v>
      </c>
      <c r="G13" s="23">
        <f t="shared" si="1"/>
        <v>0</v>
      </c>
      <c r="H13" s="21"/>
      <c r="I13" s="23">
        <f t="shared" si="2"/>
        <v>0</v>
      </c>
      <c r="J13" s="21"/>
      <c r="K13" s="23">
        <f t="shared" si="3"/>
        <v>0</v>
      </c>
      <c r="L13" s="21"/>
      <c r="M13" s="23">
        <f t="shared" si="4"/>
        <v>0</v>
      </c>
    </row>
    <row r="14" spans="1:13" ht="15">
      <c r="A14" s="108" t="s">
        <v>263</v>
      </c>
      <c r="B14" s="22" t="e">
        <f>#REF!</f>
        <v>#REF!</v>
      </c>
      <c r="C14" s="23">
        <f>'Anexo.II_Planilha'!G114</f>
        <v>0</v>
      </c>
      <c r="D14" s="21"/>
      <c r="E14" s="23">
        <f t="shared" si="0"/>
        <v>0</v>
      </c>
      <c r="F14" s="21">
        <v>30</v>
      </c>
      <c r="G14" s="23">
        <f t="shared" si="1"/>
        <v>0</v>
      </c>
      <c r="H14" s="21">
        <v>20</v>
      </c>
      <c r="I14" s="23">
        <f t="shared" si="2"/>
        <v>0</v>
      </c>
      <c r="J14" s="21">
        <v>20</v>
      </c>
      <c r="K14" s="23">
        <f t="shared" si="3"/>
        <v>0</v>
      </c>
      <c r="L14" s="21">
        <v>30</v>
      </c>
      <c r="M14" s="23">
        <f t="shared" si="4"/>
        <v>0</v>
      </c>
    </row>
    <row r="15" spans="1:13" ht="15">
      <c r="A15" s="108" t="s">
        <v>264</v>
      </c>
      <c r="B15" s="22" t="e">
        <f>#REF!</f>
        <v>#REF!</v>
      </c>
      <c r="C15" s="23">
        <f>'Anexo.II_Planilha'!G149</f>
        <v>0</v>
      </c>
      <c r="D15" s="21"/>
      <c r="E15" s="23">
        <f t="shared" si="0"/>
        <v>0</v>
      </c>
      <c r="F15" s="21"/>
      <c r="G15" s="23">
        <f t="shared" si="1"/>
        <v>0</v>
      </c>
      <c r="H15" s="21">
        <v>50</v>
      </c>
      <c r="I15" s="23">
        <f t="shared" si="2"/>
        <v>0</v>
      </c>
      <c r="J15" s="21">
        <v>50</v>
      </c>
      <c r="K15" s="23">
        <f t="shared" si="3"/>
        <v>0</v>
      </c>
      <c r="L15" s="21"/>
      <c r="M15" s="23">
        <f t="shared" si="4"/>
        <v>0</v>
      </c>
    </row>
    <row r="16" spans="1:13" ht="15">
      <c r="A16" s="108" t="s">
        <v>265</v>
      </c>
      <c r="B16" s="22" t="e">
        <f>#REF!</f>
        <v>#REF!</v>
      </c>
      <c r="C16" s="23">
        <f>'Anexo.II_Planilha'!G162</f>
        <v>0</v>
      </c>
      <c r="D16" s="21"/>
      <c r="E16" s="23">
        <f t="shared" si="0"/>
        <v>0</v>
      </c>
      <c r="F16" s="21">
        <v>30</v>
      </c>
      <c r="G16" s="23">
        <f t="shared" si="1"/>
        <v>0</v>
      </c>
      <c r="H16" s="21">
        <v>20</v>
      </c>
      <c r="I16" s="23">
        <f t="shared" si="2"/>
        <v>0</v>
      </c>
      <c r="J16" s="21">
        <v>20</v>
      </c>
      <c r="K16" s="23">
        <f t="shared" si="3"/>
        <v>0</v>
      </c>
      <c r="L16" s="21">
        <v>30</v>
      </c>
      <c r="M16" s="23">
        <f t="shared" si="4"/>
        <v>0</v>
      </c>
    </row>
    <row r="17" spans="1:13" ht="15">
      <c r="A17" s="108" t="s">
        <v>266</v>
      </c>
      <c r="B17" s="22" t="e">
        <f>#REF!</f>
        <v>#REF!</v>
      </c>
      <c r="C17" s="23">
        <f>'Anexo.II_Planilha'!G190</f>
        <v>0</v>
      </c>
      <c r="D17" s="21"/>
      <c r="E17" s="23">
        <f t="shared" si="0"/>
        <v>0</v>
      </c>
      <c r="F17" s="21">
        <v>30</v>
      </c>
      <c r="G17" s="23">
        <f t="shared" si="1"/>
        <v>0</v>
      </c>
      <c r="H17" s="21">
        <v>30</v>
      </c>
      <c r="I17" s="23">
        <f t="shared" si="2"/>
        <v>0</v>
      </c>
      <c r="J17" s="21">
        <v>30</v>
      </c>
      <c r="K17" s="23">
        <f t="shared" si="3"/>
        <v>0</v>
      </c>
      <c r="L17" s="21">
        <v>10</v>
      </c>
      <c r="M17" s="23">
        <f t="shared" si="4"/>
        <v>0</v>
      </c>
    </row>
    <row r="18" spans="1:13" ht="15">
      <c r="A18" s="108" t="s">
        <v>267</v>
      </c>
      <c r="B18" s="22" t="e">
        <f>#REF!</f>
        <v>#REF!</v>
      </c>
      <c r="C18" s="23">
        <f>'Anexo.II_Planilha'!G222</f>
        <v>0</v>
      </c>
      <c r="D18" s="21"/>
      <c r="E18" s="23">
        <f t="shared" si="0"/>
        <v>0</v>
      </c>
      <c r="F18" s="21"/>
      <c r="G18" s="23">
        <f t="shared" si="1"/>
        <v>0</v>
      </c>
      <c r="H18" s="21"/>
      <c r="I18" s="23">
        <f t="shared" si="2"/>
        <v>0</v>
      </c>
      <c r="J18" s="21">
        <v>50</v>
      </c>
      <c r="K18" s="23">
        <f t="shared" si="3"/>
        <v>0</v>
      </c>
      <c r="L18" s="21">
        <v>50</v>
      </c>
      <c r="M18" s="23">
        <f t="shared" si="4"/>
        <v>0</v>
      </c>
    </row>
    <row r="19" spans="1:13" ht="15">
      <c r="A19" s="108" t="s">
        <v>268</v>
      </c>
      <c r="B19" s="22" t="e">
        <f>#REF!</f>
        <v>#REF!</v>
      </c>
      <c r="C19" s="23">
        <f>'Anexo.II_Planilha'!G237</f>
        <v>0</v>
      </c>
      <c r="D19" s="21"/>
      <c r="E19" s="23">
        <f t="shared" si="0"/>
        <v>0</v>
      </c>
      <c r="F19" s="21"/>
      <c r="G19" s="23">
        <f t="shared" si="1"/>
        <v>0</v>
      </c>
      <c r="H19" s="21">
        <v>50</v>
      </c>
      <c r="I19" s="23">
        <f t="shared" si="2"/>
        <v>0</v>
      </c>
      <c r="J19" s="21">
        <v>50</v>
      </c>
      <c r="K19" s="23">
        <f t="shared" si="3"/>
        <v>0</v>
      </c>
      <c r="L19" s="21"/>
      <c r="M19" s="23">
        <f t="shared" si="4"/>
        <v>0</v>
      </c>
    </row>
    <row r="20" spans="1:13" ht="15">
      <c r="A20" s="108" t="s">
        <v>269</v>
      </c>
      <c r="B20" s="22" t="e">
        <f>#REF!</f>
        <v>#REF!</v>
      </c>
      <c r="C20" s="23">
        <f>'Anexo.II_Planilha'!G251</f>
        <v>0</v>
      </c>
      <c r="D20" s="21"/>
      <c r="E20" s="23">
        <f t="shared" si="0"/>
        <v>0</v>
      </c>
      <c r="F20" s="21"/>
      <c r="G20" s="23">
        <f t="shared" si="1"/>
        <v>0</v>
      </c>
      <c r="H20" s="21"/>
      <c r="I20" s="23">
        <f t="shared" si="2"/>
        <v>0</v>
      </c>
      <c r="J20" s="21">
        <v>50</v>
      </c>
      <c r="K20" s="23">
        <f t="shared" si="3"/>
        <v>0</v>
      </c>
      <c r="L20" s="21">
        <v>50</v>
      </c>
      <c r="M20" s="23">
        <f t="shared" si="4"/>
        <v>0</v>
      </c>
    </row>
    <row r="21" spans="1:13" ht="15">
      <c r="A21" s="108" t="s">
        <v>270</v>
      </c>
      <c r="B21" s="22" t="e">
        <f>#REF!</f>
        <v>#REF!</v>
      </c>
      <c r="C21" s="23">
        <f>'Anexo.II_Planilha'!G274</f>
        <v>0</v>
      </c>
      <c r="D21" s="21"/>
      <c r="E21" s="23">
        <f t="shared" si="0"/>
        <v>0</v>
      </c>
      <c r="F21" s="21"/>
      <c r="G21" s="23">
        <f t="shared" si="1"/>
        <v>0</v>
      </c>
      <c r="H21" s="21"/>
      <c r="I21" s="23">
        <f t="shared" si="2"/>
        <v>0</v>
      </c>
      <c r="J21" s="21">
        <v>20</v>
      </c>
      <c r="K21" s="23">
        <f t="shared" si="3"/>
        <v>0</v>
      </c>
      <c r="L21" s="21">
        <v>80</v>
      </c>
      <c r="M21" s="23">
        <f t="shared" si="4"/>
        <v>0</v>
      </c>
    </row>
    <row r="22" spans="1:13" ht="15">
      <c r="A22" s="118" t="s">
        <v>271</v>
      </c>
      <c r="B22" s="118"/>
      <c r="C22" s="105">
        <f>SUM(C5:C21)</f>
        <v>0</v>
      </c>
      <c r="D22" s="106"/>
      <c r="E22" s="105">
        <f>SUM(E5:E21)</f>
        <v>0</v>
      </c>
      <c r="F22" s="106"/>
      <c r="G22" s="105">
        <f>SUM(G5:G21)</f>
        <v>0</v>
      </c>
      <c r="H22" s="106"/>
      <c r="I22" s="105">
        <f>SUM(I5:I21)</f>
        <v>0</v>
      </c>
      <c r="J22" s="106"/>
      <c r="K22" s="105">
        <f>SUM(K5:K21)</f>
        <v>0</v>
      </c>
      <c r="L22" s="106"/>
      <c r="M22" s="105">
        <f>SUM(M5:M21)</f>
        <v>0</v>
      </c>
    </row>
    <row r="23" spans="1:13" ht="15">
      <c r="A23" s="118" t="s">
        <v>272</v>
      </c>
      <c r="B23" s="118"/>
      <c r="C23" s="105">
        <f>C22</f>
        <v>0</v>
      </c>
      <c r="D23" s="106"/>
      <c r="E23" s="107">
        <f>E22</f>
        <v>0</v>
      </c>
      <c r="F23" s="106"/>
      <c r="G23" s="107">
        <f>G22+E23</f>
        <v>0</v>
      </c>
      <c r="H23" s="106"/>
      <c r="I23" s="107">
        <f>I22+G23</f>
        <v>0</v>
      </c>
      <c r="J23" s="106"/>
      <c r="K23" s="107">
        <f>K22+I23</f>
        <v>0</v>
      </c>
      <c r="L23" s="106"/>
      <c r="M23" s="107">
        <f>M22+K23</f>
        <v>0</v>
      </c>
    </row>
  </sheetData>
  <mergeCells count="7">
    <mergeCell ref="A23:B23"/>
    <mergeCell ref="L3:M3"/>
    <mergeCell ref="A22:B22"/>
    <mergeCell ref="D3:E3"/>
    <mergeCell ref="F3:G3"/>
    <mergeCell ref="H3:I3"/>
    <mergeCell ref="J3:K3"/>
  </mergeCells>
  <printOptions/>
  <pageMargins left="0.75" right="0.75" top="1" bottom="1" header="0.492125985" footer="0.49212598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60" workbookViewId="0" topLeftCell="A4">
      <selection activeCell="C9" sqref="C9:C20"/>
    </sheetView>
  </sheetViews>
  <sheetFormatPr defaultColWidth="9.140625" defaultRowHeight="15"/>
  <cols>
    <col min="1" max="1" width="7.140625" style="0" customWidth="1"/>
    <col min="2" max="2" width="48.140625" style="0" customWidth="1"/>
    <col min="3" max="3" width="10.57421875" style="0" customWidth="1"/>
    <col min="4" max="16384" width="8.7109375" style="0" customWidth="1"/>
  </cols>
  <sheetData>
    <row r="1" spans="1:3" ht="15">
      <c r="A1" s="24"/>
      <c r="B1" s="25"/>
      <c r="C1" s="26"/>
    </row>
    <row r="2" spans="1:3" ht="18">
      <c r="A2" s="110" t="s">
        <v>273</v>
      </c>
      <c r="B2" s="110"/>
      <c r="C2" s="110"/>
    </row>
    <row r="3" spans="1:3" ht="16.5">
      <c r="A3" s="111" t="s">
        <v>274</v>
      </c>
      <c r="B3" s="111"/>
      <c r="C3" s="111"/>
    </row>
    <row r="4" spans="1:3" ht="15">
      <c r="A4" s="27"/>
      <c r="B4" s="28"/>
      <c r="C4" s="29"/>
    </row>
    <row r="5" spans="1:3" ht="15">
      <c r="A5" s="30" t="s">
        <v>249</v>
      </c>
      <c r="B5" s="31" t="s">
        <v>275</v>
      </c>
      <c r="C5" s="32" t="s">
        <v>276</v>
      </c>
    </row>
    <row r="6" spans="1:3" ht="15">
      <c r="A6" s="30" t="s">
        <v>277</v>
      </c>
      <c r="B6" s="31" t="s">
        <v>278</v>
      </c>
      <c r="C6" s="32" t="s">
        <v>279</v>
      </c>
    </row>
    <row r="7" spans="1:3" ht="15">
      <c r="A7" s="30" t="s">
        <v>256</v>
      </c>
      <c r="B7" s="33" t="s">
        <v>280</v>
      </c>
      <c r="C7" s="32"/>
    </row>
    <row r="8" spans="1:3" ht="15">
      <c r="A8" s="34">
        <v>1</v>
      </c>
      <c r="B8" s="33" t="s">
        <v>281</v>
      </c>
      <c r="C8" s="29"/>
    </row>
    <row r="9" spans="1:3" ht="15">
      <c r="A9" s="30" t="s">
        <v>282</v>
      </c>
      <c r="B9" s="33" t="s">
        <v>283</v>
      </c>
      <c r="C9" s="35"/>
    </row>
    <row r="10" spans="1:3" ht="15">
      <c r="A10" s="30" t="s">
        <v>284</v>
      </c>
      <c r="B10" s="33" t="s">
        <v>285</v>
      </c>
      <c r="C10" s="35"/>
    </row>
    <row r="11" spans="1:3" ht="15">
      <c r="A11" s="30" t="s">
        <v>286</v>
      </c>
      <c r="B11" s="33" t="s">
        <v>287</v>
      </c>
      <c r="C11" s="35"/>
    </row>
    <row r="12" spans="1:3" ht="15">
      <c r="A12" s="30" t="s">
        <v>288</v>
      </c>
      <c r="B12" s="33" t="s">
        <v>289</v>
      </c>
      <c r="C12" s="35"/>
    </row>
    <row r="13" spans="1:3" ht="15">
      <c r="A13" s="30" t="s">
        <v>290</v>
      </c>
      <c r="B13" s="33" t="s">
        <v>291</v>
      </c>
      <c r="C13" s="35"/>
    </row>
    <row r="14" spans="1:3" ht="15">
      <c r="A14" s="30" t="s">
        <v>292</v>
      </c>
      <c r="B14" s="33" t="s">
        <v>293</v>
      </c>
      <c r="C14" s="35"/>
    </row>
    <row r="15" spans="1:3" ht="15">
      <c r="A15" s="30" t="s">
        <v>294</v>
      </c>
      <c r="B15" s="33" t="s">
        <v>295</v>
      </c>
      <c r="C15" s="35"/>
    </row>
    <row r="16" spans="1:3" ht="15">
      <c r="A16" s="30" t="s">
        <v>296</v>
      </c>
      <c r="B16" s="33" t="s">
        <v>297</v>
      </c>
      <c r="C16" s="35"/>
    </row>
    <row r="17" spans="1:3" ht="15">
      <c r="A17" s="30" t="s">
        <v>298</v>
      </c>
      <c r="B17" s="33" t="s">
        <v>299</v>
      </c>
      <c r="C17" s="35"/>
    </row>
    <row r="18" spans="1:3" ht="15">
      <c r="A18" s="34">
        <v>2</v>
      </c>
      <c r="B18" s="33" t="s">
        <v>300</v>
      </c>
      <c r="C18" s="35"/>
    </row>
    <row r="19" spans="1:3" ht="15">
      <c r="A19" s="30" t="s">
        <v>301</v>
      </c>
      <c r="B19" s="33" t="s">
        <v>302</v>
      </c>
      <c r="C19" s="35"/>
    </row>
    <row r="20" spans="1:3" ht="15">
      <c r="A20" s="34">
        <v>3</v>
      </c>
      <c r="B20" s="33" t="s">
        <v>303</v>
      </c>
      <c r="C20" s="36"/>
    </row>
    <row r="21" spans="1:3" ht="15">
      <c r="A21" s="27"/>
      <c r="B21" s="33" t="s">
        <v>304</v>
      </c>
      <c r="C21" s="37" t="s">
        <v>305</v>
      </c>
    </row>
    <row r="22" spans="1:3" ht="15">
      <c r="A22" s="30"/>
      <c r="B22" s="38" t="s">
        <v>306</v>
      </c>
      <c r="C22" s="39"/>
    </row>
    <row r="23" spans="1:3" ht="15">
      <c r="A23" s="40" t="s">
        <v>307</v>
      </c>
      <c r="B23" s="41"/>
      <c r="C23" s="39"/>
    </row>
    <row r="24" spans="1:3" ht="15">
      <c r="A24" s="40" t="s">
        <v>308</v>
      </c>
      <c r="B24" s="28"/>
      <c r="C24" s="29"/>
    </row>
    <row r="25" spans="1:3" ht="15">
      <c r="A25" s="40" t="s">
        <v>309</v>
      </c>
      <c r="B25" s="28"/>
      <c r="C25" s="29"/>
    </row>
    <row r="26" spans="1:3" ht="15">
      <c r="A26" s="40" t="s">
        <v>310</v>
      </c>
      <c r="B26" s="28"/>
      <c r="C26" s="29"/>
    </row>
    <row r="27" spans="1:3" ht="15">
      <c r="A27" s="40" t="s">
        <v>311</v>
      </c>
      <c r="B27" s="28"/>
      <c r="C27" s="29"/>
    </row>
    <row r="28" spans="1:3" ht="15">
      <c r="A28" s="40" t="s">
        <v>312</v>
      </c>
      <c r="B28" s="28"/>
      <c r="C28" s="29"/>
    </row>
    <row r="29" spans="1:3" ht="15">
      <c r="A29" s="42"/>
      <c r="B29" s="43"/>
      <c r="C29" s="44"/>
    </row>
  </sheetData>
  <sheetProtection/>
  <mergeCells count="2">
    <mergeCell ref="A2:C2"/>
    <mergeCell ref="A3:C3"/>
  </mergeCells>
  <printOptions/>
  <pageMargins left="0.511805555555555" right="0.511805555555555" top="0.7875" bottom="0.78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</dc:creator>
  <cp:keywords/>
  <dc:description/>
  <cp:lastModifiedBy>0796</cp:lastModifiedBy>
  <cp:lastPrinted>2017-04-06T14:11:52Z</cp:lastPrinted>
  <dcterms:created xsi:type="dcterms:W3CDTF">2016-08-28T16:06:57Z</dcterms:created>
  <dcterms:modified xsi:type="dcterms:W3CDTF">2017-05-04T15:34:08Z</dcterms:modified>
  <cp:category/>
  <cp:version/>
  <cp:contentType/>
  <cp:contentStatus/>
  <cp:revision>4</cp:revision>
</cp:coreProperties>
</file>