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0" activeTab="0"/>
  </bookViews>
  <sheets>
    <sheet name="Planilha Modelo" sheetId="1" r:id="rId1"/>
    <sheet name="Cronograma" sheetId="2" r:id="rId2"/>
    <sheet name="Planilha de BDI" sheetId="3" state="hidden" r:id="rId3"/>
  </sheets>
  <definedNames>
    <definedName name="__xlnm.Print_Area" localSheetId="0">'Planilha Modelo'!$A$1:$C$1</definedName>
    <definedName name="__xlnm.Print_Titles" localSheetId="0">('Planilha Modelo'!$A:$C,'Planilha Modelo'!$1:$1)</definedName>
    <definedName name="_xlnm.Print_Area" localSheetId="0">'Planilha Modelo'!$A$1:$C$1</definedName>
    <definedName name="_xlnm.Print_Titles" localSheetId="1">'Cronograma'!$A:$C</definedName>
    <definedName name="_xlnm.Print_Titles" localSheetId="0">'Planilha Modelo'!$A:$C,'Planilha Modelo'!$1:$1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D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PILARETES </t>
        </r>
      </text>
    </comment>
    <comment ref="D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MANTA SOBRE LAJE+CALHA</t>
        </r>
      </text>
    </comment>
    <comment ref="D91" authorId="0">
      <text>
        <r>
          <rPr>
            <b/>
            <sz val="9"/>
            <rFont val="Tahoma"/>
            <family val="2"/>
          </rPr>
          <t xml:space="preserve">Administrador: </t>
        </r>
        <r>
          <rPr>
            <sz val="9"/>
            <rFont val="Tahoma"/>
            <family val="2"/>
          </rPr>
          <t>GRANILITE ÁREA INTERNA(1,91X1,10);DEGRAUS ESCADA INTERNA((1,20X13)=15,60/2=7,80;ESCADA EXTERNA(1,20X15=18/2=9,00.</t>
        </r>
      </text>
    </comment>
    <comment ref="D9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PILARETES </t>
        </r>
      </text>
    </comment>
    <comment ref="D9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ÁREA ESTACIONAMENTO</t>
        </r>
      </text>
    </comment>
    <comment ref="D9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MANTA SOBRE LAJE+CALHA</t>
        </r>
      </text>
    </comment>
    <comment ref="D17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0,80x3</t>
        </r>
      </text>
    </comment>
    <comment ref="D19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AUDITÓRIO/FOYER</t>
        </r>
      </text>
    </comment>
    <comment ref="D212" authorId="0">
      <text>
        <r>
          <rPr>
            <b/>
            <sz val="9"/>
            <rFont val="Tahoma"/>
            <family val="2"/>
          </rPr>
          <t xml:space="preserve">Administrador: </t>
        </r>
        <r>
          <rPr>
            <sz val="9"/>
            <rFont val="Tahoma"/>
            <family val="2"/>
          </rPr>
          <t>GRANILITE ÁREA INTERNA(1,91X1,10);DEGRAUS ESCADA INTERNA((1,20X13)=15,60/2=7,80;ESCADA EXTERNA(1,20X15=18/2=9,00.</t>
        </r>
      </text>
    </comment>
    <comment ref="D21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PILARETES </t>
        </r>
      </text>
    </comment>
    <comment ref="D21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ÁREA ESTACIONAMENTO</t>
        </r>
      </text>
    </comment>
    <comment ref="D21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MANTA SOBRE LAJE+CALHA</t>
        </r>
      </text>
    </comment>
    <comment ref="D30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0,80x3</t>
        </r>
      </text>
    </comment>
    <comment ref="D31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AUDITÓRIO/FOYER</t>
        </r>
      </text>
    </comment>
  </commentList>
</comments>
</file>

<file path=xl/sharedStrings.xml><?xml version="1.0" encoding="utf-8"?>
<sst xmlns="http://schemas.openxmlformats.org/spreadsheetml/2006/main" count="1208" uniqueCount="399">
  <si>
    <t>DISCRIMINAÇÃO / ESPECIFICAÇÃO DOS SERVIÇOS</t>
  </si>
  <si>
    <t>UNID.</t>
  </si>
  <si>
    <t>QUANT.</t>
  </si>
  <si>
    <t>UNITÁRIO</t>
  </si>
  <si>
    <t>PREÇO TOTAL</t>
  </si>
  <si>
    <t>01</t>
  </si>
  <si>
    <t>02</t>
  </si>
  <si>
    <t>und</t>
  </si>
  <si>
    <t>m²</t>
  </si>
  <si>
    <t>03</t>
  </si>
  <si>
    <t>SERVIÇOS PRELIMINARES</t>
  </si>
  <si>
    <t>03.01</t>
  </si>
  <si>
    <t>03.02</t>
  </si>
  <si>
    <t>03.03</t>
  </si>
  <si>
    <t>03.04</t>
  </si>
  <si>
    <t>m³</t>
  </si>
  <si>
    <t>m</t>
  </si>
  <si>
    <t>04</t>
  </si>
  <si>
    <t>ESTRUTURA DE CONCRETO ARMADO</t>
  </si>
  <si>
    <t>Concreto armado, inclusive forma e armação, 25 Mpa, controle A, para qualquer estrutura.</t>
  </si>
  <si>
    <t>05</t>
  </si>
  <si>
    <t>ALVENARIAS / VEDAÇÕES</t>
  </si>
  <si>
    <t>05.01</t>
  </si>
  <si>
    <t>Alvenaria de tijolos de 8 furos, assentados e rejuntados com argamassa de cimento e areia no traço 1:6 - 1/2 vez</t>
  </si>
  <si>
    <t>Alvenaria de tijolos de 8 furos, assentados e rejuntados com argamassa de cimento e areia no traço 1:6 - 1 vez</t>
  </si>
  <si>
    <t>06</t>
  </si>
  <si>
    <t>COBERTA</t>
  </si>
  <si>
    <t>06.02</t>
  </si>
  <si>
    <t>07</t>
  </si>
  <si>
    <t>ESQUADRIAS</t>
  </si>
  <si>
    <t>07.01</t>
  </si>
  <si>
    <t>07.02</t>
  </si>
  <si>
    <t>07.03</t>
  </si>
  <si>
    <t>Fornecimento e assentamento de porta, padrão divisória, conforme modelo das Inspetorias, inclusive ferragens</t>
  </si>
  <si>
    <t>und.</t>
  </si>
  <si>
    <t>08</t>
  </si>
  <si>
    <t>REVESTIMENTO</t>
  </si>
  <si>
    <t>08.01</t>
  </si>
  <si>
    <t>Chapisco com argamassa de cimento e areia no traço 1:3</t>
  </si>
  <si>
    <t>08.02</t>
  </si>
  <si>
    <t>09</t>
  </si>
  <si>
    <t>IMPERMEABULIZAÇÃO</t>
  </si>
  <si>
    <t>09.01</t>
  </si>
  <si>
    <t>Impermeabilização a base mantas continuas, assentadas com maçarico, sobre lajes, calhas, reservatório, etc., inclusive proteção mecânica.</t>
  </si>
  <si>
    <t>09.02</t>
  </si>
  <si>
    <t>Impermeabilização a base de argamassa com aditivo, em áreas molhadas (wc´s, terraços, etc), com camada de 3cm de espessura e traço de argamassa 1:3</t>
  </si>
  <si>
    <t>09.03</t>
  </si>
  <si>
    <t>Impermeablização a base de argamassa polimérica em reservatórios, calhas, lajes, etc</t>
  </si>
  <si>
    <t>10</t>
  </si>
  <si>
    <t>PISOS</t>
  </si>
  <si>
    <t>10.01</t>
  </si>
  <si>
    <t>Lastro de concreto para contrapiso, com concreto magro, espessura de 10cm.</t>
  </si>
  <si>
    <t>Piso porcelanato, conforme detalhamento arquitetônico, assentado com argamassa AC-3, sobre piso cerâmico existente.</t>
  </si>
  <si>
    <t>Piso em lençol de granito artificial (granilite), com juntas de vidro, formando quadro de 1,00x1,00m, na cor cinza natural</t>
  </si>
  <si>
    <t>11</t>
  </si>
  <si>
    <t>PINTURA</t>
  </si>
  <si>
    <t>11.01</t>
  </si>
  <si>
    <t>Pintura em emusão acrílica sobre paredes, interna, inclusive líquido selador, duas demãos sem massa acrílica.</t>
  </si>
  <si>
    <t>11.02</t>
  </si>
  <si>
    <t>Pintura em emusão acrílica sobre tetos, interna, inclusive líquido selador, duas demãos sem massa acrílica.</t>
  </si>
  <si>
    <t>11.03</t>
  </si>
  <si>
    <t>12</t>
  </si>
  <si>
    <t>13</t>
  </si>
  <si>
    <t>13.01</t>
  </si>
  <si>
    <t>13.02</t>
  </si>
  <si>
    <t>13.03</t>
  </si>
  <si>
    <t>13.04</t>
  </si>
  <si>
    <t>13.05</t>
  </si>
  <si>
    <t>13.06</t>
  </si>
  <si>
    <t>13.07</t>
  </si>
  <si>
    <t>13.08</t>
  </si>
  <si>
    <t>Ponto de esgoto para lavatório, inclusive tubulações, conecões em PVC rígido soldáveis, até a coluna ou o subcoletor</t>
  </si>
  <si>
    <t>pt</t>
  </si>
  <si>
    <t>Ponto de água, inclusive tubulações e conecções de PVC rígido soldável e abertura de rasgos em alvenaria, até o registro geral do ambiente</t>
  </si>
  <si>
    <t>cj</t>
  </si>
  <si>
    <t>PAVIMENTAÇÃO E DRENAGEM EXTERNA/INTERNA</t>
  </si>
  <si>
    <t>Execução de caixa coletora de drenagem com 0,60x0,60m, inclusive escavação, alvenaria, revestimento e reaterro</t>
  </si>
  <si>
    <t>SERVIÇOS COMPLEMENTARES</t>
  </si>
  <si>
    <t>Fornecimento e instalação de condicionador de ar tipo split com capacidade de 18.000 BTUs, inclusive tubulação e assentamento, a ser assentado na sala dos servidores</t>
  </si>
  <si>
    <t>Fornecimento e instalação de quadro automático temporizado para condicionador de ar.</t>
  </si>
  <si>
    <t>CRONOGRAMA FÍSICO-FINANCEIRO</t>
  </si>
  <si>
    <t>OBRA:</t>
  </si>
  <si>
    <t>MÊS 01</t>
  </si>
  <si>
    <t>MÊS 02</t>
  </si>
  <si>
    <t>MÊS 03</t>
  </si>
  <si>
    <t>ACUMULADO</t>
  </si>
  <si>
    <t>ITEM</t>
  </si>
  <si>
    <t>DESCRIÇÃO</t>
  </si>
  <si>
    <t>VALOR</t>
  </si>
  <si>
    <t>%</t>
  </si>
  <si>
    <t>R$</t>
  </si>
  <si>
    <t>TOTAL</t>
  </si>
  <si>
    <t>Ponto de lógica, inclusive caixa, cabeamento Cat 6e, conectores, anilhamento, eletroduto e passagem do ponto a sala dos servidores, inclusive ligação.</t>
  </si>
  <si>
    <t>11.05</t>
  </si>
  <si>
    <t>Pintura a base de tinta acrílica novacor ou similar, para pisos, faixas de estacionamento e demarcação de vagas preferenciais em cores e padrões definidos em projeto</t>
  </si>
  <si>
    <t>Revestimento de bancada de recepção em granito verde ubatuba e branco aqualux, conforme detalhe arquitetônico</t>
  </si>
  <si>
    <t>Luminária de sobrepor para lâmpadas fluorescentes, conforme especificação de projeto arquitetônico</t>
  </si>
  <si>
    <t>DEMONSTRATIVO DE COMPOSIÇÃO DO BDI</t>
  </si>
  <si>
    <t>(BENEFÍCIO E DESPESAS INDIRETAS)</t>
  </si>
  <si>
    <t>DATA:</t>
  </si>
  <si>
    <t>LOCAL:</t>
  </si>
  <si>
    <t>DIVERSOS</t>
  </si>
  <si>
    <t>TAXA</t>
  </si>
  <si>
    <t>DESCRIÇAO DO ITEM</t>
  </si>
  <si>
    <t>DESPESAS INDIRETAS</t>
  </si>
  <si>
    <t>A</t>
  </si>
  <si>
    <t>Despesa financeira</t>
  </si>
  <si>
    <t>B</t>
  </si>
  <si>
    <t>Administração Central</t>
  </si>
  <si>
    <t>C</t>
  </si>
  <si>
    <t>Contingências, seguros, garantia e risco</t>
  </si>
  <si>
    <t>D</t>
  </si>
  <si>
    <t>Despesa tributária</t>
  </si>
  <si>
    <t>D.1</t>
  </si>
  <si>
    <t>PIS, COFINS</t>
  </si>
  <si>
    <t>3,65%</t>
  </si>
  <si>
    <t>D.2</t>
  </si>
  <si>
    <t>ISS - Alíquota de 5%</t>
  </si>
  <si>
    <t>D.3</t>
  </si>
  <si>
    <t>Parcela sobre o faturamento (Desoneração)</t>
  </si>
  <si>
    <t>BENEFÍCIO</t>
  </si>
  <si>
    <t>E</t>
  </si>
  <si>
    <t>Benefício do construtor</t>
  </si>
  <si>
    <t>TAXA TOTAL DE BDI ADOTADA</t>
  </si>
  <si>
    <t>² FÓRMULA DE CÁLCULO DE BDI =[ ( 1+A ) ( 1+B ) ( 1+C ) (1+E)] - 1</t>
  </si>
  <si>
    <t>, Sendo:</t>
  </si>
  <si>
    <t xml:space="preserve">                                           ( 1- D )</t>
  </si>
  <si>
    <t>A = Taxa representativa das despesas financeiras;</t>
  </si>
  <si>
    <t>B = Taxa representativa das despesas com a administração central dos serviços</t>
  </si>
  <si>
    <t>C = Taxa representativa das despesas com contingênicas (Seguros, Riscos, Imprevistos)</t>
  </si>
  <si>
    <t>D = Taxa representativa das despesas tributárias (PIS, COFINS, ISS);</t>
  </si>
  <si>
    <t>D.3 = Taxa pela Lei 12.844/13 (Desoneração)</t>
  </si>
  <si>
    <t>E = Taxa representativa do Benefício do Construtor (Lucro ou Bônus).</t>
  </si>
  <si>
    <t>06.01</t>
  </si>
  <si>
    <t>08.03</t>
  </si>
  <si>
    <t>08.04</t>
  </si>
  <si>
    <t>09.04</t>
  </si>
  <si>
    <t>09.05</t>
  </si>
  <si>
    <t>11.06</t>
  </si>
  <si>
    <t>12.02</t>
  </si>
  <si>
    <t>REFORMA DO RESTAURANTE</t>
  </si>
  <si>
    <t>Administrações</t>
  </si>
  <si>
    <t>B.1</t>
  </si>
  <si>
    <t>B.2</t>
  </si>
  <si>
    <t>Administração Local</t>
  </si>
  <si>
    <t>Revestimento com argamassa de cimento e areia no traço 1:6, com 2 cm de espessura do tipo massa única.</t>
  </si>
  <si>
    <t>05.02</t>
  </si>
  <si>
    <t>Remoção de pintura a cal / latex para recomposição de pintura</t>
  </si>
  <si>
    <t>Remoção de revestimento em argamassa de cimento e areia</t>
  </si>
  <si>
    <t>Demolição de concreto armado em estrutura</t>
  </si>
  <si>
    <t xml:space="preserve">Retirada de manta asfáltica </t>
  </si>
  <si>
    <t>Placa da obra</t>
  </si>
  <si>
    <t>01.02</t>
  </si>
  <si>
    <t>01.03</t>
  </si>
  <si>
    <t>01.05</t>
  </si>
  <si>
    <t>m2</t>
  </si>
  <si>
    <t>m3</t>
  </si>
  <si>
    <t>Fornecimento de estrutura metálica para telhas isotérmica conforme projeto arquitetônico</t>
  </si>
  <si>
    <t>05.03</t>
  </si>
  <si>
    <t>Forro de gesso liso para wc, inclusive assentamento</t>
  </si>
  <si>
    <t>unid.</t>
  </si>
  <si>
    <t>Ponto de força, para tomadas de 2.200 watts, inclusive rasgo, eletroduto, fiação, caixas e execução do ponto até o quadro de distribuição</t>
  </si>
  <si>
    <t>Ponto de força, para tomadas de 400 watts, inclusive rasgo, eletroduto, fiação, caixas e execução do ponto até o quadro de distribuição</t>
  </si>
  <si>
    <t>Ponto de força, para tomadas de 100 watts, inclusive rasgo, eletroduto, fiação, caixas e execução do ponto até o quadro de distribuição</t>
  </si>
  <si>
    <t>pto</t>
  </si>
  <si>
    <t>13.09</t>
  </si>
  <si>
    <t>13.10</t>
  </si>
  <si>
    <t>13.11</t>
  </si>
  <si>
    <t>TOTAL GERAL COM BDI DE 32,08%</t>
  </si>
  <si>
    <t>Fornecimento e assentamento de divisória naval com rodapé e montantes duplos, no padrão das e cores da Inspetoria, do tipo painel/vidro</t>
  </si>
  <si>
    <t>Fornecimento e assentamento de divisória naval com montantes e rodapés duplos, no padrão das e cores da Inspetoria, do tipo painel/painel</t>
  </si>
  <si>
    <t>04.01</t>
  </si>
  <si>
    <t>04.02</t>
  </si>
  <si>
    <t>04.03</t>
  </si>
  <si>
    <t>Cobertura em telha de fibrocimento no padrão existente no estacionamento</t>
  </si>
  <si>
    <t>Fornecimento de cobertura em telha isotérmica, conforme detalhe em projeto</t>
  </si>
  <si>
    <t>Fornecimento e assentamento de janela em alumínio do tipo correr, em alumínio anodizado natural e vidro de 6mm</t>
  </si>
  <si>
    <t>Porta de madeira revestida com fórmica, com dimensões de 0,80x2,10, conforme detalhe arquitetônico, inclusive ferragens</t>
  </si>
  <si>
    <t>01.01</t>
  </si>
  <si>
    <t>01.04</t>
  </si>
  <si>
    <t>Execução de tubulação em PVC de 150mm para drenagem, inclusive ligação a rede de drenagem externa com abertura e fechamento de valas</t>
  </si>
  <si>
    <t>12.01</t>
  </si>
  <si>
    <t>Pintura em esmalte sintético sobre esquadria de ferro, inclusive raspagem e aparelhamento com primer</t>
  </si>
  <si>
    <t>Manutenção, inclusive com troca de material, lixamento, reaparelhamento e pintura de gradil existente.</t>
  </si>
  <si>
    <t>Pintura em emusão acrílica em paredes externas, duas demãos sem massa acrílica</t>
  </si>
  <si>
    <t>Emassamento com massa acrílica em paredes, inclusive lixamento e nivelamento</t>
  </si>
  <si>
    <t>Piso porcelanato, conforme detalhamento arquitetônico, assentado com argamassa AC-3, sobre  contrapiso de concreto magro.</t>
  </si>
  <si>
    <t>Corrimão/Guarda corpo em aço inox (padrão definido em projeto arquitetônico), na rampas de entrada frontal e posterior, conforme detalhamento e no padrão ABNT</t>
  </si>
  <si>
    <t>Execução de pontos de luz do estacionamento, inclusive luminária de sobrepor  redondas.</t>
  </si>
  <si>
    <t>REFORMA WC MASCULINO E FEMININO/LAVANDERIA</t>
  </si>
  <si>
    <t>Fornecimento e instalação de tanque com coluna tipo TQ 53 da celite, com coluna de fixação e torneira de tanque, com sifão em PVC.</t>
  </si>
  <si>
    <t>Parede em cerâmica 30 x 30cm PEI-4, tipo elizabeth ou similar.</t>
  </si>
  <si>
    <t>11.04</t>
  </si>
  <si>
    <t>ALVENARIA / VEDAÇÕES</t>
  </si>
  <si>
    <t>IMPERMEABILIZAÇÃO</t>
  </si>
  <si>
    <t>PISO</t>
  </si>
  <si>
    <t>GRADIL (ESQUADRIAS DE FERRO)</t>
  </si>
  <si>
    <t xml:space="preserve">GRADIL </t>
  </si>
  <si>
    <t>REFORMA WC MAS/FEM / LAVANDERIA</t>
  </si>
  <si>
    <t>PAVIMENTAÇÃO E DRENAGEM INTERNA/EXTERNA</t>
  </si>
  <si>
    <t>Cancelas e estrutura em aço inox para catracas das Inspetorias (2,90m) com vidro temperado de 10mm (conforme detalhe arquitetônico)</t>
  </si>
  <si>
    <t>09.06</t>
  </si>
  <si>
    <t>02.01</t>
  </si>
  <si>
    <t>OBRA: INSPETORIA REGIONAL DE BEZERROS</t>
  </si>
  <si>
    <t>OBRA: INSPETORIA REGIONAL DE GARANHUNS</t>
  </si>
  <si>
    <t>OBRA: INSPETORIA REGIONAL DE PALMARES</t>
  </si>
  <si>
    <t>OBRA: INSPETORIA REGIONAL DE SURUBIM</t>
  </si>
  <si>
    <t>SERVIÇOS TÉCNICOS INICIAIS</t>
  </si>
  <si>
    <t>RESERVATÓRIO INFERIOR</t>
  </si>
  <si>
    <t>PISOS E DRENAGEM</t>
  </si>
  <si>
    <t>COBERTURA / TETO</t>
  </si>
  <si>
    <t>PORTAS</t>
  </si>
  <si>
    <t>EQUIPAMENTOS HIDROSANITÁRIOS</t>
  </si>
  <si>
    <t>LUMINÁRIAS E EQUIPAMENTOS ELÉTRICOS</t>
  </si>
  <si>
    <t>OUTROS SERVIÇOS</t>
  </si>
  <si>
    <t>REFORMA WC MASCULINO / FEMININO</t>
  </si>
  <si>
    <t>GRADIL / PEÇAS METÁLICAS</t>
  </si>
  <si>
    <t>OBRA: REFORMA DA INSPETORIA REGIONAL DE BEZERROS (LOTE 1)</t>
  </si>
  <si>
    <t>OBRA: REFORMA DA INSPETORIA REGIONAL DE SURUBIM (LOTE 1)</t>
  </si>
  <si>
    <t>Demolição de piso granilite</t>
  </si>
  <si>
    <t>Execução de capina em terreno</t>
  </si>
  <si>
    <t>01.06</t>
  </si>
  <si>
    <t>01.07</t>
  </si>
  <si>
    <t>02.02</t>
  </si>
  <si>
    <t>Fornecimento de cobertura em telha isotérmica</t>
  </si>
  <si>
    <t>Fornecimento e instalação de porta de vidro temperado com espessura de 10mm, inclusive ferragens, conforme detalhe arquitetônico</t>
  </si>
  <si>
    <t>Fornecimento e instalação de vidro temperado com espessura de 10mm, inclusive ferragens de fixação, conforme detalhe arquitetônico</t>
  </si>
  <si>
    <t>Porta de madeira revestida com fórmica, com dimensões de 2,00x2,10, conforme detalhe arquitetônico, inclusive ferragens</t>
  </si>
  <si>
    <t>05.04</t>
  </si>
  <si>
    <t>05.05</t>
  </si>
  <si>
    <t>Fornecimento e assentamento de janela em alumínio do tipo correr, em alumínio anodizado natural e vidro de 4mm</t>
  </si>
  <si>
    <t>Regularização de piso com argamassa de cimento e areia com 3 cm de espessura</t>
  </si>
  <si>
    <t>Piso porcelanato, conforme detalhamento arquitetônico, assentado com argamassa AC-3, sobre piso cerâmico existente ou lastro de contrapiso</t>
  </si>
  <si>
    <t>Pintura em emusão acrílica sobre tetos(inclusive forro de gesso), interna, inclusive líquido selador, duas demãos sem massa acrílica.</t>
  </si>
  <si>
    <t>Pintura com esmalte sintético sobre esquadria de ferro, duas demão, com raspagem e aparelhamento com zarcão</t>
  </si>
  <si>
    <t>Pintura em emusão acrílica em paredes externas, duas demãos sem massa acrílica.</t>
  </si>
  <si>
    <t>10.02</t>
  </si>
  <si>
    <t>Execução de Grelha metálica em perfil de barra chata conforme peça existente</t>
  </si>
  <si>
    <t>REFORMA WC MASCULINO E FEMININO</t>
  </si>
  <si>
    <t>Demolição em alvenaria de 1/2 vez com preparo para remoção</t>
  </si>
  <si>
    <t>Demolição de revestimento em azulejos, com preparo para remoção</t>
  </si>
  <si>
    <t>Demolição de piso em cerâmica, inclusive remoção de contrapiso.</t>
  </si>
  <si>
    <t>Concreto armado pronto, Fck 25 Mpa, condição B (NBR 12655), lançado em fundações e adensado, inclusive forma, escoramento e ferragem</t>
  </si>
  <si>
    <t>Concreto armado pronto, Fck 25 Mpa, condição B (NBR 12655), lançado em qualquer tipo de estrutura e adensado, inclusive forma, escoramento e ferragem</t>
  </si>
  <si>
    <t>11.07</t>
  </si>
  <si>
    <t>11.08</t>
  </si>
  <si>
    <t>11.09</t>
  </si>
  <si>
    <t>11.10</t>
  </si>
  <si>
    <t>Revestimento com argamassa de cimento e areia no traço 1:3, com 2 cm de espessura do tipo massa única.</t>
  </si>
  <si>
    <t>11.11</t>
  </si>
  <si>
    <t>11.12</t>
  </si>
  <si>
    <t>Ponto de esgoto para bacia sanitária, inclusive tubulações, conecões em PVC rígido soldáveis, até a coluna ou o subcoletor</t>
  </si>
  <si>
    <t>11.13</t>
  </si>
  <si>
    <t>Ponto de esgoto para mictório, inclusive tubulações, conecões em PVC rígido soldáveis, até a coluna ou o subcoletor</t>
  </si>
  <si>
    <t>11.14</t>
  </si>
  <si>
    <t>11.15</t>
  </si>
  <si>
    <t>Fornecimento e Instalação de Cuba de semi-encaixe quadrada com mesa L830 c/ladrão, ferragens em metal cromado, sifão 1680 1” x 1 ¼” e válvula de escoamento 1603, rabicho em PVC</t>
  </si>
  <si>
    <t>11.16</t>
  </si>
  <si>
    <t>Fornecimento de chuveiro com articulação, diâmetro de 1/2 pol. Com  acabamento cromado, ref c 1991-fabrimar ou similar, inclusive fixação.</t>
  </si>
  <si>
    <t>11.17</t>
  </si>
  <si>
    <t>Fornecimento e assentamento de bacias sanitárias modelo com caixa acoplada com ferragens aço inox, linha monte carlo, iguais às existentes no edf. Dom Helder</t>
  </si>
  <si>
    <t>11.18</t>
  </si>
  <si>
    <t>Fornecimento e assentamento de assento sanitário em poliéster para bacias sanitárias modelo com caixa acoplada com ferragens aço inox, linha monte carlo, iguais às existentes no edf. Dom Helder</t>
  </si>
  <si>
    <t>11.19</t>
  </si>
  <si>
    <t>Fornecimento e assentamento de balcão em granito verde ubatuba, inclusive respaldo, recortes e testeiras, conforme detalhamento arquitetônico.</t>
  </si>
  <si>
    <t>11.20</t>
  </si>
  <si>
    <t>Divisória em granito verde ubatuba polido nas duas faces, espessura de 3cm, inclusive montagem com ferragens, conforme detalhamento arquitetônico</t>
  </si>
  <si>
    <t>11.21</t>
  </si>
  <si>
    <t>Fornecimento e instalação de Lavatório de Canto, suspenso com mesa L76 c/ladrão, ferragens em metal cromado, sifão 1680 1” x 1 ¼” e válvula de escoamento 1603, rabicho em PVC</t>
  </si>
  <si>
    <t>11.22</t>
  </si>
  <si>
    <t>Fornecimento de ducha manual acqua jet, ref. 2195 jr, fabrimas ou similar, inclusive acessórios e fixação.</t>
  </si>
  <si>
    <t>11.23</t>
  </si>
  <si>
    <t>Fornecimento e assentamento de mictório sifonado para parede, em louça branca celite em linhas institucionais, inclusive acessórios e ferragens. (com remoção da existente)</t>
  </si>
  <si>
    <t>11.24</t>
  </si>
  <si>
    <t>Fornecimento e assentamento de espelho cristal 4 mm lapidado em 3 cm com moldura em granito verde ubatuba, conforme detalhamento arquitetônico.</t>
  </si>
  <si>
    <t>11.25</t>
  </si>
  <si>
    <t>Ponto de esgoto para ralo sifonado, inclusive ralo, tubulação e conecções em PVC rígido soldável, até a coluna ou subcoletor</t>
  </si>
  <si>
    <t>11.26</t>
  </si>
  <si>
    <t>Fornecimento e Instalação de Torneira Lavatório de mesa 1175C – Automático Decamatic ECO – Fab. DECA</t>
  </si>
  <si>
    <t>11.27</t>
  </si>
  <si>
    <t>Fornecimento e assentamento de barras de aço inox com 0,80m para os wc´s dos deficientes, conforme NBR-9050 e detalhe arquitetônico.</t>
  </si>
  <si>
    <t>11.28</t>
  </si>
  <si>
    <t>Válvula de mictório pressmatic, conforme padrão eixstente</t>
  </si>
  <si>
    <t>11.29</t>
  </si>
  <si>
    <t>Parede em cerâmica em padrão e cores definidas em detalhe arquitetônico.</t>
  </si>
  <si>
    <t>11.30</t>
  </si>
  <si>
    <t>Piso em cerâmica com padrões e cores definidos em projeto arquitetônico.</t>
  </si>
  <si>
    <t>11.31</t>
  </si>
  <si>
    <t>Porta-papel em abs, para rolos até 500m, na cor branca, padrão semelhante a ref. AE 00500 da linha brasil, jofel, conforme projeto arquitetônico</t>
  </si>
  <si>
    <t>11.32</t>
  </si>
  <si>
    <t>Toalheiro interfolhas em plastico abs, na cor branca, padrão semelhante a loinha ah 00100, da jofel, conforme projeto arquitetônico</t>
  </si>
  <si>
    <t>11.33</t>
  </si>
  <si>
    <t>Luminária de teto, conforme padrão arquitetônico, para lâmapdas fluorescentes</t>
  </si>
  <si>
    <t>11.34</t>
  </si>
  <si>
    <t>11.35</t>
  </si>
  <si>
    <t xml:space="preserve">Porta de box de wc com ferragens e instalação em divisória </t>
  </si>
  <si>
    <t>unid</t>
  </si>
  <si>
    <t>11.36</t>
  </si>
  <si>
    <t>Fornecimento e assentamento de porta completa wc, inclusive ferragens e alizares</t>
  </si>
  <si>
    <t>11.37</t>
  </si>
  <si>
    <t>Execução de pontos elétricos wc's</t>
  </si>
  <si>
    <t>11.38</t>
  </si>
  <si>
    <t xml:space="preserve">Fornecimento e assentamento de soleiras </t>
  </si>
  <si>
    <t>ml</t>
  </si>
  <si>
    <t>Escavação manual em material de 1a categoria até 1,5m de profundidade, inclusive bota-fora</t>
  </si>
  <si>
    <t>12.07</t>
  </si>
  <si>
    <t>12.08</t>
  </si>
  <si>
    <t>Execução de tubulação em PVC de 150mm para drenagem, inclusive ligação a rede de drenagem externa</t>
  </si>
  <si>
    <t>Fornecimento e instalação de condicionador de ar tipo split com capacidade de 21.000 BTUs, inclusive tubulação e assentamento, a ser assentado na sala dos servidores</t>
  </si>
  <si>
    <t>Cancelas e estrutura em aço inox para catracas das Inspetorias</t>
  </si>
  <si>
    <t>13.12</t>
  </si>
  <si>
    <t>Fornecimento e instalação de quadro de distribuição de força, inclusive disjuntores e ligações ao quadro geral de distribuição (3 disjuntores de 30A, 5disjuntores de 20A, 2disjuntores de 15A)</t>
  </si>
  <si>
    <t>13.13</t>
  </si>
  <si>
    <t>Forro de gesso acartonado (fornecimento e assentamento), inclusive estrutura de fixação</t>
  </si>
  <si>
    <t>13.14</t>
  </si>
  <si>
    <t>Fornecimento e assentamento de porta completa acesso estacionamento/inspetoria, inclusive ferragens e alizares</t>
  </si>
  <si>
    <t>13.15</t>
  </si>
  <si>
    <t>Ramal de entrada de energia em cabo cobre tempera mole 25 mm2, lançado em eletroduto , inclusive fornecimento e lançamento com conectorização até o Guadro Geral, lançado em eletroduto</t>
  </si>
  <si>
    <t>13.16</t>
  </si>
  <si>
    <t>Disjuntor Geral para quadro de entrada de energia Termomagnético de 60 a 100 A</t>
  </si>
  <si>
    <t>Execução de pontos elétricos estacionamento</t>
  </si>
  <si>
    <t>OBRA: REFORMA DA INSPETORIA REGIONAL DE PALMARES (LOTE 1)</t>
  </si>
  <si>
    <t>Porta de madeira revestida com fórmica, com dimensões de 0,90X2,10, conforme detalhe arquitetônico, inclusive ferragens</t>
  </si>
  <si>
    <t>Aterro do caixa para confecção das rampas de acesso</t>
  </si>
  <si>
    <t>08.05</t>
  </si>
  <si>
    <t>Recuperação de gradil, inclusive raspagem, soldagem, substituição de partes danificadas, primer e pintura esmalte</t>
  </si>
  <si>
    <t>Porta de box de wc com ferragens e instalação em divisória revestida</t>
  </si>
  <si>
    <t>OBRA: REFORMA DA INSPETORIA REGIONAL DE GARANHUNS (LOTE 2)</t>
  </si>
  <si>
    <t>Mobilização de pessoal e equipamentos</t>
  </si>
  <si>
    <t>CJ</t>
  </si>
  <si>
    <t>Desmobilização de pessoal e equipamentos</t>
  </si>
  <si>
    <t>Fornecimento e assentamento de placa da obra</t>
  </si>
  <si>
    <t>Demolição de parede em alvenaria</t>
  </si>
  <si>
    <t>Demolição de estrutura em concreto armado (estacionamento atual)</t>
  </si>
  <si>
    <t>Demolição de piso em cimentado ou concreto, inclusive lastro de concreto magro</t>
  </si>
  <si>
    <t>Retirada de esquadria de madeira existente na fachada frontal</t>
  </si>
  <si>
    <t>Retirada de esquadria central existente na fachada frontal</t>
  </si>
  <si>
    <t>01.08</t>
  </si>
  <si>
    <t>Desmontagem a armazenamento de telhas em fibrocimento de grande porte</t>
  </si>
  <si>
    <t>01.09</t>
  </si>
  <si>
    <t>Remoção de material demolido</t>
  </si>
  <si>
    <t>Parede em gesso acartonado tipo Drywall estruturado com montante em perfil de aço galvanizado de 90mm e fechamento em placas de gesso de 12,5mm. H=3m</t>
  </si>
  <si>
    <t>Revestimento de parede com cerâmica esmaltada monocromática PEI4 formato 53x53 cm marca ARIELLE, linha cristal ou similar</t>
  </si>
  <si>
    <t>Revestimento em pastilha de fachada de toda a fachada da Inspetoria, inclusive remoção de pastilhas, limpeza da área de fachada com remoção de antiga argamassa e assentamento de novas pastilhas</t>
  </si>
  <si>
    <t>Concreto não estrutural (1:4:8)</t>
  </si>
  <si>
    <t>Concreto armado para fundações em reservatório inferior fck = 35 Mpa</t>
  </si>
  <si>
    <t>Alvenaria de tijolos de 8 furos para reservatório de água, assentados e rejuntados com argamassa de cimento e areia no traço 1:6 - 1/2 vez</t>
  </si>
  <si>
    <t>Piso em cimentado com acabamento desempenado</t>
  </si>
  <si>
    <t>Revestimento de piso com cerâmica esmaltada monocromática PEI 4 formato 53x53 cm MARCA ARIELLE, linha Riviera Bege ou similar</t>
  </si>
  <si>
    <t>Piso em blocos intertravados, inclusive lastro de regularização e rejuntamento</t>
  </si>
  <si>
    <t>Canaleta em concreto armado (0,40x0,30x0,30), inclusive grelha de ferro com perfis de ferro galvanizado a fogo, com espaçamento de 3cm e perfil em ferro galvanizado a fogo central longitudinal</t>
  </si>
  <si>
    <t>05.06</t>
  </si>
  <si>
    <t>Caixas de passagem de águas pluviais em alvenaria revestida com fundo de brita e tampa em concreto armado (0,60x0,60x0,60m)</t>
  </si>
  <si>
    <t>05.07</t>
  </si>
  <si>
    <t>Galeria dem tubo de PVC 150mm, inclusive escavação, assentamento do tubo e reaterro com ligação as caixas de passagem e a rede externa</t>
  </si>
  <si>
    <t xml:space="preserve">Pintura com tinta látex pva na cor branco neve sobre massa única ou gesso acartonado </t>
  </si>
  <si>
    <t>Pintura em emulsão acrílica sem massa sobre paredes externa</t>
  </si>
  <si>
    <t>06.03</t>
  </si>
  <si>
    <t>Pintura sobre piso para demarcaçao de vagas</t>
  </si>
  <si>
    <t>Pintura a base de cal na fachada</t>
  </si>
  <si>
    <t>COBERTURA/TETO</t>
  </si>
  <si>
    <t>Forro de PVC liso, tipo lambri, em réguas de 20cm x 8 mm branco sem ranhuras</t>
  </si>
  <si>
    <t>Laje pre-moldada impermeabilizada para apoio das caixas dágua e unidades condensadoras de ar condicionado</t>
  </si>
  <si>
    <t>Estrutura de coberta em aço galvanizado a fogo(perfís, tubos, terças, etc)pintado em esmalte sintético com fixação para coberta em estacionamento.</t>
  </si>
  <si>
    <t>07.04</t>
  </si>
  <si>
    <t>Cobertura em telha isotérmica, conforme projeto</t>
  </si>
  <si>
    <t>Esquadria de alumínio anodizado natural com fechamento em vidro comum incolor de 4mm. Duas folhas de correr</t>
  </si>
  <si>
    <t>Esquadria de madeira maciça com fechamento em vidro incolor de 6mm com duas folhas de correr (2 unidades 1,8x1,25m), inclusive ferragens</t>
  </si>
  <si>
    <t>Esquadria de madeira maciça com fechamento em vidro incolor de 6mm com duas folhas de correr(1 Unidade 1,8x2,25m)</t>
  </si>
  <si>
    <t>Porta P.60(60x2,1m) GRADE (15cm) em madeira maciça com folha semi ôca para receber pintura. Dobradiça de 3x2 1/2" marca RG ou similar; fechadura linha concept, em zamac, código 4061, com rosetas, pado ou similar.</t>
  </si>
  <si>
    <t>Porta P.80(80x2,1m) GRADE (15cm) em madeira maciça com folha semi ôca para receber pintura. Dobradiça de 3x2 1/2" marca RG ou similar; fechadura linha concept, em zamac, código 4061, com rosetas, pado ou similar.</t>
  </si>
  <si>
    <t>Porta P.80(80x2,1m) GRADE (12cm) em madeira maciça com folha semi ôca para receber pintura. Dobradiça de 3x2 1/2" marca RG ou similar; fechadura linha concept, em zamac, código 4061, com rosetas, pado ou similar.</t>
  </si>
  <si>
    <t>Kit bacia com caixa acoplada, modelo saveiro, celite ou similar; assento sanitário em polipropileno, modelo saveiro celite ou similar; alimentação de água em engate flexível em pvc 40cm da tigre</t>
  </si>
  <si>
    <t>Unid.</t>
  </si>
  <si>
    <t>Kit lavatório de embutir cuba oval 39x30cm, celite ou similar; torneira de mesa bica alta e móvel para lavatório em abs, com arejador metálico, marca víqua ou similar, válvula de escoamento para lavatório, em bronze e latão, com tampa plástica e fixação através de parafuso em aço inox; sifão flexível ajustável multiuso, monobloco, em polipropileno com copo, marca tigre; alimentação de água em engate flexível em pvc da tigre</t>
  </si>
  <si>
    <t>10.03</t>
  </si>
  <si>
    <t>Kit lavatório de canto suspenso com mesa, branco celite ou similar; torneira de mesa bica alta e mo´vel para lavatório em abs, com arejador metálico, marca víqua ou similar; válvula de escoamento para lavatório, em bronze e latão, com tampa plástica e fixação através de parafuso em aço inox; sifão flexível ajustável multiuso, monobloco, em polipropileno com copo, marca tigre, alimentação de água em engate flexível em pvc da tigre</t>
  </si>
  <si>
    <t>10.04</t>
  </si>
  <si>
    <t>10.05</t>
  </si>
  <si>
    <t>Kit acabamento para registro de pressão 3/4 com mecanismo 1/4 de volta, em pvc branco, marca víqua ou similar</t>
  </si>
  <si>
    <t>10.06</t>
  </si>
  <si>
    <t>Barra/alça de segurança ou apoio, para banheiro PPNE, em pvc com flange em aço inox, com canopla para ocultar parafusos. Dim 80cm. Astra ou similar</t>
  </si>
  <si>
    <t>10.07</t>
  </si>
  <si>
    <t>Bancada em granito polido cinza ocre</t>
  </si>
  <si>
    <t>Luminária tipo spot direcionável de sobrepor em pvc branco, para duas lâmpadas de soquete E-27(sem lâmpada)</t>
  </si>
  <si>
    <t>Luminária tipo spot direcionável de sobrepor em pvc branco, para uma lâmpada de soquete E-27 (sem lâmpada)</t>
  </si>
  <si>
    <t>Tomada 10A simples, linha monaco, marca dicompel ou similar</t>
  </si>
  <si>
    <t>Tomada 10A dupla, linha monaco, marca dicompel ou similar</t>
  </si>
  <si>
    <t>Interruptor de uma seção, linha mônaco, marca dicompel ou similar</t>
  </si>
  <si>
    <t>Interruptor de duas seções, linha mônaco, marca dicompel ou similar</t>
  </si>
  <si>
    <t>Interruptor de três seções, linha mônaco, marca dicompel ou similar</t>
  </si>
  <si>
    <t>Luminária tipo plafon, fixadas em estrutura de cobertura, conforme projeto para estacionamento, inclusive lâmpadas</t>
  </si>
  <si>
    <t>Quadro de força para ligação de iluminação externa, inclusive disjuntor de 25A, fiação e eletrodutos de 1 polegada, com ligação ao QGDF da Inspetoria</t>
  </si>
  <si>
    <t>Ponto de luz ao estacionamento</t>
  </si>
  <si>
    <t>Fornecimento e instalação de kit para Ar Condicionado tipo Split, inclusive drenos e suporte para condensadoras e evaporadoras</t>
  </si>
  <si>
    <t>Serviços de impermeabilização com manta, inclusive adequação de estrutura de vigamento em área de vigas na calha, com reabertura e tratamento de reconformação da estrutura</t>
  </si>
  <si>
    <t>12.03</t>
  </si>
  <si>
    <t>Cobogó de concreto 15x15cm, na faixada lateral. Idêntico ao existente no local</t>
  </si>
  <si>
    <t>Kit cuba em aço inox AISI 304, 40X34X15, tipo embutir, acabamento polido, marca Franke ou similar; válvula de φ 3 1/2" em aço inox e polipropileno, fixa com parafuso central e tampa de vedação, com rosca φ1 1/2"; torneira de mesa bica alta e móvel para lavatório em abs, com arejador metálico, com fechamento em 1/4 de volta, marca víqua ou similar; sifão flexível ajustável multiuso, monobloco, em polipropileno com copo, marca tigre; alimentação de água em engate flexível em pvc tigre</t>
  </si>
</sst>
</file>

<file path=xl/styles.xml><?xml version="1.0" encoding="utf-8"?>
<styleSheet xmlns="http://schemas.openxmlformats.org/spreadsheetml/2006/main">
  <numFmts count="2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(* #,##0.00_);_(* \(#,##0.00\);_(* \-??_);_(@_)"/>
    <numFmt numFmtId="179" formatCode="_(&quot;R$&quot;* #,##0.00_);_(&quot;R$&quot;* \(#,##0.00\);_(&quot;R$&quot;* \-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ill="0" applyBorder="0" applyProtection="0">
      <alignment/>
    </xf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0" fillId="16" borderId="5" applyNumberFormat="0" applyAlignment="0" applyProtection="0"/>
    <xf numFmtId="178" fontId="0" fillId="0" borderId="0" applyFill="0" applyBorder="0" applyProtection="0">
      <alignment/>
    </xf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10" xfId="50" applyBorder="1" applyAlignment="1">
      <alignment horizontal="center"/>
      <protection/>
    </xf>
    <xf numFmtId="0" fontId="0" fillId="0" borderId="11" xfId="50" applyBorder="1" applyAlignment="1">
      <alignment/>
      <protection/>
    </xf>
    <xf numFmtId="0" fontId="0" fillId="0" borderId="12" xfId="50" applyBorder="1">
      <alignment/>
      <protection/>
    </xf>
    <xf numFmtId="0" fontId="0" fillId="0" borderId="0" xfId="50">
      <alignment/>
      <protection/>
    </xf>
    <xf numFmtId="0" fontId="0" fillId="0" borderId="13" xfId="50" applyBorder="1" applyAlignment="1">
      <alignment horizontal="center"/>
      <protection/>
    </xf>
    <xf numFmtId="0" fontId="0" fillId="0" borderId="0" xfId="50" applyBorder="1" applyAlignment="1">
      <alignment/>
      <protection/>
    </xf>
    <xf numFmtId="0" fontId="0" fillId="0" borderId="14" xfId="50" applyBorder="1">
      <alignment/>
      <protection/>
    </xf>
    <xf numFmtId="49" fontId="4" fillId="0" borderId="13" xfId="50" applyNumberFormat="1" applyFont="1" applyBorder="1" applyAlignment="1">
      <alignment horizontal="center"/>
      <protection/>
    </xf>
    <xf numFmtId="49" fontId="5" fillId="0" borderId="0" xfId="50" applyNumberFormat="1" applyFont="1" applyBorder="1" applyAlignment="1">
      <alignment/>
      <protection/>
    </xf>
    <xf numFmtId="49" fontId="4" fillId="0" borderId="14" xfId="50" applyNumberFormat="1" applyFont="1" applyBorder="1">
      <alignment/>
      <protection/>
    </xf>
    <xf numFmtId="49" fontId="4" fillId="0" borderId="0" xfId="50" applyNumberFormat="1" applyFont="1" applyBorder="1" applyAlignment="1">
      <alignment/>
      <protection/>
    </xf>
    <xf numFmtId="0" fontId="4" fillId="0" borderId="13" xfId="50" applyFont="1" applyBorder="1" applyAlignment="1">
      <alignment horizontal="center"/>
      <protection/>
    </xf>
    <xf numFmtId="10" fontId="4" fillId="0" borderId="14" xfId="53" applyNumberFormat="1" applyFont="1" applyBorder="1" applyAlignment="1">
      <alignment horizontal="center"/>
    </xf>
    <xf numFmtId="10" fontId="5" fillId="0" borderId="14" xfId="53" applyNumberFormat="1" applyFont="1" applyBorder="1" applyAlignment="1">
      <alignment horizontal="center"/>
    </xf>
    <xf numFmtId="49" fontId="4" fillId="0" borderId="14" xfId="50" applyNumberFormat="1" applyFont="1" applyBorder="1" applyAlignment="1">
      <alignment horizontal="center"/>
      <protection/>
    </xf>
    <xf numFmtId="49" fontId="4" fillId="0" borderId="0" xfId="50" applyNumberFormat="1" applyFont="1" applyBorder="1" applyAlignment="1">
      <alignment horizontal="center"/>
      <protection/>
    </xf>
    <xf numFmtId="0" fontId="0" fillId="0" borderId="14" xfId="50" applyBorder="1" applyAlignment="1">
      <alignment horizontal="center"/>
      <protection/>
    </xf>
    <xf numFmtId="49" fontId="4" fillId="0" borderId="13" xfId="50" applyNumberFormat="1" applyFont="1" applyBorder="1" applyAlignment="1">
      <alignment horizontal="left"/>
      <protection/>
    </xf>
    <xf numFmtId="0" fontId="0" fillId="0" borderId="0" xfId="50" applyBorder="1" applyAlignment="1">
      <alignment horizontal="left"/>
      <protection/>
    </xf>
    <xf numFmtId="0" fontId="0" fillId="0" borderId="15" xfId="50" applyBorder="1" applyAlignment="1">
      <alignment horizontal="center"/>
      <protection/>
    </xf>
    <xf numFmtId="0" fontId="0" fillId="0" borderId="16" xfId="50" applyBorder="1" applyAlignment="1">
      <alignment/>
      <protection/>
    </xf>
    <xf numFmtId="0" fontId="0" fillId="0" borderId="17" xfId="50" applyBorder="1">
      <alignment/>
      <protection/>
    </xf>
    <xf numFmtId="0" fontId="8" fillId="0" borderId="0" xfId="0" applyFont="1" applyAlignment="1">
      <alignment wrapText="1"/>
    </xf>
    <xf numFmtId="178" fontId="11" fillId="0" borderId="0" xfId="55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9" fillId="0" borderId="21" xfId="0" applyFont="1" applyBorder="1" applyAlignment="1">
      <alignment horizontal="center" wrapText="1"/>
    </xf>
    <xf numFmtId="0" fontId="11" fillId="0" borderId="21" xfId="0" applyFont="1" applyBorder="1" applyAlignment="1">
      <alignment wrapText="1"/>
    </xf>
    <xf numFmtId="0" fontId="11" fillId="0" borderId="21" xfId="0" applyFont="1" applyBorder="1" applyAlignment="1">
      <alignment horizontal="center" wrapText="1"/>
    </xf>
    <xf numFmtId="49" fontId="11" fillId="0" borderId="21" xfId="0" applyNumberFormat="1" applyFont="1" applyBorder="1" applyAlignment="1">
      <alignment horizontal="center" wrapText="1"/>
    </xf>
    <xf numFmtId="49" fontId="11" fillId="0" borderId="21" xfId="0" applyNumberFormat="1" applyFont="1" applyBorder="1" applyAlignment="1">
      <alignment wrapText="1"/>
    </xf>
    <xf numFmtId="178" fontId="11" fillId="0" borderId="21" xfId="0" applyNumberFormat="1" applyFont="1" applyBorder="1" applyAlignment="1">
      <alignment wrapText="1"/>
    </xf>
    <xf numFmtId="178" fontId="30" fillId="0" borderId="22" xfId="55" applyFont="1" applyFill="1" applyBorder="1" applyAlignment="1" applyProtection="1">
      <alignment horizontal="center" vertical="center"/>
      <protection locked="0"/>
    </xf>
    <xf numFmtId="178" fontId="10" fillId="0" borderId="0" xfId="55" applyFont="1" applyFill="1" applyBorder="1" applyAlignment="1" applyProtection="1">
      <alignment horizontal="center" vertical="center"/>
      <protection locked="0"/>
    </xf>
    <xf numFmtId="178" fontId="10" fillId="0" borderId="0" xfId="55" applyFont="1" applyFill="1" applyBorder="1" applyAlignment="1" applyProtection="1">
      <alignment vertical="center"/>
      <protection locked="0"/>
    </xf>
    <xf numFmtId="171" fontId="10" fillId="0" borderId="22" xfId="55" applyNumberFormat="1" applyFont="1" applyFill="1" applyBorder="1" applyAlignment="1" applyProtection="1">
      <alignment horizontal="center" vertical="center"/>
      <protection locked="0"/>
    </xf>
    <xf numFmtId="171" fontId="10" fillId="0" borderId="22" xfId="55" applyNumberFormat="1" applyFont="1" applyFill="1" applyBorder="1" applyAlignment="1" applyProtection="1">
      <alignment vertical="center"/>
      <protection locked="0"/>
    </xf>
    <xf numFmtId="43" fontId="10" fillId="0" borderId="22" xfId="55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171" fontId="10" fillId="0" borderId="22" xfId="55" applyNumberFormat="1" applyFont="1" applyFill="1" applyBorder="1" applyAlignment="1">
      <alignment vertical="center"/>
    </xf>
    <xf numFmtId="171" fontId="10" fillId="24" borderId="22" xfId="55" applyNumberFormat="1" applyFont="1" applyFill="1" applyBorder="1" applyAlignment="1" applyProtection="1">
      <alignment horizontal="center" vertical="center"/>
      <protection locked="0"/>
    </xf>
    <xf numFmtId="171" fontId="10" fillId="24" borderId="22" xfId="55" applyNumberFormat="1" applyFont="1" applyFill="1" applyBorder="1" applyAlignment="1" applyProtection="1">
      <alignment vertical="center"/>
      <protection locked="0"/>
    </xf>
    <xf numFmtId="178" fontId="30" fillId="0" borderId="23" xfId="55" applyFont="1" applyFill="1" applyBorder="1" applyAlignment="1" applyProtection="1">
      <alignment vertical="center"/>
      <protection locked="0"/>
    </xf>
    <xf numFmtId="178" fontId="10" fillId="0" borderId="24" xfId="55" applyFont="1" applyFill="1" applyBorder="1" applyAlignment="1" applyProtection="1">
      <alignment vertical="center"/>
      <protection locked="0"/>
    </xf>
    <xf numFmtId="178" fontId="10" fillId="0" borderId="25" xfId="55" applyFont="1" applyFill="1" applyBorder="1" applyAlignment="1" applyProtection="1">
      <alignment vertical="center"/>
      <protection locked="0"/>
    </xf>
    <xf numFmtId="171" fontId="10" fillId="0" borderId="26" xfId="55" applyNumberFormat="1" applyFont="1" applyFill="1" applyBorder="1" applyAlignment="1" applyProtection="1">
      <alignment vertical="center"/>
      <protection locked="0"/>
    </xf>
    <xf numFmtId="171" fontId="30" fillId="0" borderId="26" xfId="55" applyNumberFormat="1" applyFont="1" applyFill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horizontal="center" vertical="center"/>
      <protection/>
    </xf>
    <xf numFmtId="49" fontId="10" fillId="0" borderId="27" xfId="55" applyNumberFormat="1" applyFont="1" applyFill="1" applyBorder="1" applyAlignment="1" applyProtection="1">
      <alignment horizontal="center" vertical="center"/>
      <protection locked="0"/>
    </xf>
    <xf numFmtId="171" fontId="30" fillId="0" borderId="26" xfId="55" applyNumberFormat="1" applyFont="1" applyFill="1" applyBorder="1" applyAlignment="1">
      <alignment vertical="center"/>
    </xf>
    <xf numFmtId="171" fontId="10" fillId="0" borderId="26" xfId="55" applyNumberFormat="1" applyFont="1" applyFill="1" applyBorder="1" applyAlignment="1">
      <alignment vertical="center"/>
    </xf>
    <xf numFmtId="49" fontId="30" fillId="0" borderId="27" xfId="55" applyNumberFormat="1" applyFont="1" applyFill="1" applyBorder="1" applyAlignment="1" applyProtection="1">
      <alignment horizontal="center" vertical="center"/>
      <protection locked="0"/>
    </xf>
    <xf numFmtId="0" fontId="30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178" fontId="10" fillId="0" borderId="22" xfId="55" applyFont="1" applyFill="1" applyBorder="1" applyAlignment="1">
      <alignment vertical="center"/>
    </xf>
    <xf numFmtId="178" fontId="30" fillId="0" borderId="28" xfId="55" applyFont="1" applyFill="1" applyBorder="1" applyAlignment="1" applyProtection="1">
      <alignment vertical="center"/>
      <protection locked="0"/>
    </xf>
    <xf numFmtId="178" fontId="30" fillId="0" borderId="29" xfId="55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49" fontId="30" fillId="0" borderId="30" xfId="55" applyNumberFormat="1" applyFont="1" applyFill="1" applyBorder="1" applyAlignment="1" applyProtection="1">
      <alignment horizontal="center" vertical="center"/>
      <protection locked="0"/>
    </xf>
    <xf numFmtId="178" fontId="30" fillId="0" borderId="31" xfId="55" applyFont="1" applyFill="1" applyBorder="1" applyAlignment="1" applyProtection="1">
      <alignment vertical="center"/>
      <protection locked="0"/>
    </xf>
    <xf numFmtId="178" fontId="30" fillId="0" borderId="31" xfId="55" applyFont="1" applyFill="1" applyBorder="1" applyAlignment="1" applyProtection="1">
      <alignment horizontal="center" vertical="center"/>
      <protection locked="0"/>
    </xf>
    <xf numFmtId="178" fontId="30" fillId="0" borderId="22" xfId="55" applyFont="1" applyFill="1" applyBorder="1" applyAlignment="1" applyProtection="1">
      <alignment vertical="center"/>
      <protection locked="0"/>
    </xf>
    <xf numFmtId="178" fontId="10" fillId="0" borderId="22" xfId="55" applyFont="1" applyFill="1" applyBorder="1" applyAlignment="1" applyProtection="1">
      <alignment horizontal="center" vertical="center"/>
      <protection locked="0"/>
    </xf>
    <xf numFmtId="178" fontId="10" fillId="0" borderId="22" xfId="55" applyFont="1" applyFill="1" applyBorder="1" applyAlignment="1" applyProtection="1">
      <alignment vertical="center"/>
      <protection locked="0"/>
    </xf>
    <xf numFmtId="178" fontId="30" fillId="0" borderId="26" xfId="55" applyFont="1" applyFill="1" applyBorder="1" applyAlignment="1" applyProtection="1">
      <alignment vertical="center"/>
      <protection locked="0"/>
    </xf>
    <xf numFmtId="178" fontId="10" fillId="0" borderId="26" xfId="55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horizontal="left" vertical="center"/>
    </xf>
    <xf numFmtId="179" fontId="10" fillId="0" borderId="22" xfId="47" applyFont="1" applyFill="1" applyBorder="1" applyAlignment="1" applyProtection="1">
      <alignment vertical="center"/>
      <protection locked="0"/>
    </xf>
    <xf numFmtId="0" fontId="10" fillId="24" borderId="22" xfId="0" applyFont="1" applyFill="1" applyBorder="1" applyAlignment="1">
      <alignment vertical="center"/>
    </xf>
    <xf numFmtId="178" fontId="10" fillId="24" borderId="32" xfId="55" applyFont="1" applyFill="1" applyBorder="1" applyAlignment="1" applyProtection="1">
      <alignment horizontal="center" vertical="center"/>
      <protection locked="0"/>
    </xf>
    <xf numFmtId="0" fontId="30" fillId="0" borderId="33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178" fontId="10" fillId="0" borderId="33" xfId="55" applyFont="1" applyFill="1" applyBorder="1" applyAlignment="1" applyProtection="1">
      <alignment vertical="center"/>
      <protection locked="0"/>
    </xf>
    <xf numFmtId="178" fontId="30" fillId="0" borderId="34" xfId="55" applyFont="1" applyFill="1" applyBorder="1" applyAlignment="1" applyProtection="1">
      <alignment vertical="center"/>
      <protection locked="0"/>
    </xf>
    <xf numFmtId="43" fontId="10" fillId="0" borderId="26" xfId="55" applyNumberFormat="1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32" fillId="0" borderId="32" xfId="0" applyFont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4" fontId="32" fillId="0" borderId="33" xfId="0" applyNumberFormat="1" applyFont="1" applyFill="1" applyBorder="1" applyAlignment="1">
      <alignment vertical="center"/>
    </xf>
    <xf numFmtId="4" fontId="31" fillId="0" borderId="34" xfId="0" applyNumberFormat="1" applyFont="1" applyFill="1" applyBorder="1" applyAlignment="1">
      <alignment vertical="center"/>
    </xf>
    <xf numFmtId="43" fontId="30" fillId="0" borderId="26" xfId="55" applyNumberFormat="1" applyFont="1" applyFill="1" applyBorder="1" applyAlignment="1">
      <alignment vertical="center"/>
    </xf>
    <xf numFmtId="2" fontId="30" fillId="0" borderId="31" xfId="55" applyNumberFormat="1" applyFont="1" applyFill="1" applyBorder="1" applyAlignment="1" applyProtection="1">
      <alignment vertical="center"/>
      <protection locked="0"/>
    </xf>
    <xf numFmtId="178" fontId="30" fillId="0" borderId="35" xfId="55" applyFont="1" applyFill="1" applyBorder="1" applyAlignment="1" applyProtection="1">
      <alignment vertical="center"/>
      <protection locked="0"/>
    </xf>
    <xf numFmtId="2" fontId="30" fillId="0" borderId="22" xfId="55" applyNumberFormat="1" applyFont="1" applyFill="1" applyBorder="1" applyAlignment="1" applyProtection="1">
      <alignment vertical="center"/>
      <protection locked="0"/>
    </xf>
    <xf numFmtId="0" fontId="31" fillId="0" borderId="33" xfId="0" applyFont="1" applyFill="1" applyBorder="1" applyAlignment="1">
      <alignment vertical="center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178" fontId="11" fillId="0" borderId="21" xfId="0" applyNumberFormat="1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178" fontId="11" fillId="0" borderId="40" xfId="0" applyNumberFormat="1" applyFont="1" applyBorder="1" applyAlignment="1">
      <alignment horizontal="center" wrapText="1"/>
    </xf>
    <xf numFmtId="178" fontId="11" fillId="0" borderId="41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49" fontId="2" fillId="0" borderId="13" xfId="50" applyNumberFormat="1" applyFont="1" applyBorder="1" applyAlignment="1">
      <alignment horizontal="center"/>
      <protection/>
    </xf>
    <xf numFmtId="49" fontId="2" fillId="0" borderId="0" xfId="50" applyNumberFormat="1" applyFont="1" applyBorder="1" applyAlignment="1">
      <alignment horizontal="center"/>
      <protection/>
    </xf>
    <xf numFmtId="49" fontId="2" fillId="0" borderId="14" xfId="50" applyNumberFormat="1" applyFont="1" applyBorder="1" applyAlignment="1">
      <alignment horizontal="center"/>
      <protection/>
    </xf>
    <xf numFmtId="49" fontId="3" fillId="0" borderId="13" xfId="50" applyNumberFormat="1" applyFont="1" applyBorder="1" applyAlignment="1">
      <alignment horizontal="center"/>
      <protection/>
    </xf>
    <xf numFmtId="49" fontId="3" fillId="0" borderId="0" xfId="50" applyNumberFormat="1" applyFont="1" applyBorder="1" applyAlignment="1">
      <alignment horizontal="center"/>
      <protection/>
    </xf>
    <xf numFmtId="49" fontId="3" fillId="0" borderId="14" xfId="50" applyNumberFormat="1" applyFont="1" applyBorder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Porcentagem 2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81</xdr:row>
      <xdr:rowOff>142875</xdr:rowOff>
    </xdr:from>
    <xdr:to>
      <xdr:col>1</xdr:col>
      <xdr:colOff>180975</xdr:colOff>
      <xdr:row>81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523875" y="13154025"/>
          <a:ext cx="104775" cy="0"/>
        </a:xfrm>
        <a:custGeom>
          <a:pathLst>
            <a:path h="1" w="10477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81</xdr:row>
      <xdr:rowOff>142875</xdr:rowOff>
    </xdr:from>
    <xdr:to>
      <xdr:col>1</xdr:col>
      <xdr:colOff>180975</xdr:colOff>
      <xdr:row>81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523875" y="13154025"/>
          <a:ext cx="104775" cy="0"/>
        </a:xfrm>
        <a:custGeom>
          <a:pathLst>
            <a:path h="1" w="10477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202</xdr:row>
      <xdr:rowOff>142875</xdr:rowOff>
    </xdr:from>
    <xdr:to>
      <xdr:col>1</xdr:col>
      <xdr:colOff>180975</xdr:colOff>
      <xdr:row>202</xdr:row>
      <xdr:rowOff>142875</xdr:rowOff>
    </xdr:to>
    <xdr:sp>
      <xdr:nvSpPr>
        <xdr:cNvPr id="3" name="AutoShape 2"/>
        <xdr:cNvSpPr>
          <a:spLocks/>
        </xdr:cNvSpPr>
      </xdr:nvSpPr>
      <xdr:spPr>
        <a:xfrm>
          <a:off x="523875" y="30927675"/>
          <a:ext cx="104775" cy="0"/>
        </a:xfrm>
        <a:custGeom>
          <a:pathLst>
            <a:path h="1" w="10477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202</xdr:row>
      <xdr:rowOff>142875</xdr:rowOff>
    </xdr:from>
    <xdr:to>
      <xdr:col>1</xdr:col>
      <xdr:colOff>180975</xdr:colOff>
      <xdr:row>202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523875" y="30927675"/>
          <a:ext cx="104775" cy="0"/>
        </a:xfrm>
        <a:custGeom>
          <a:pathLst>
            <a:path h="1" w="10477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322</xdr:row>
      <xdr:rowOff>142875</xdr:rowOff>
    </xdr:from>
    <xdr:to>
      <xdr:col>1</xdr:col>
      <xdr:colOff>180975</xdr:colOff>
      <xdr:row>322</xdr:row>
      <xdr:rowOff>142875</xdr:rowOff>
    </xdr:to>
    <xdr:sp>
      <xdr:nvSpPr>
        <xdr:cNvPr id="5" name="AutoShape 2"/>
        <xdr:cNvSpPr>
          <a:spLocks/>
        </xdr:cNvSpPr>
      </xdr:nvSpPr>
      <xdr:spPr>
        <a:xfrm>
          <a:off x="523875" y="49253775"/>
          <a:ext cx="104775" cy="0"/>
        </a:xfrm>
        <a:custGeom>
          <a:pathLst>
            <a:path h="1" w="10477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322</xdr:row>
      <xdr:rowOff>142875</xdr:rowOff>
    </xdr:from>
    <xdr:to>
      <xdr:col>1</xdr:col>
      <xdr:colOff>180975</xdr:colOff>
      <xdr:row>322</xdr:row>
      <xdr:rowOff>142875</xdr:rowOff>
    </xdr:to>
    <xdr:sp>
      <xdr:nvSpPr>
        <xdr:cNvPr id="6" name="AutoShape 4"/>
        <xdr:cNvSpPr>
          <a:spLocks/>
        </xdr:cNvSpPr>
      </xdr:nvSpPr>
      <xdr:spPr>
        <a:xfrm>
          <a:off x="523875" y="49253775"/>
          <a:ext cx="104775" cy="0"/>
        </a:xfrm>
        <a:custGeom>
          <a:pathLst>
            <a:path h="1" w="10477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411</xdr:row>
      <xdr:rowOff>133350</xdr:rowOff>
    </xdr:from>
    <xdr:to>
      <xdr:col>1</xdr:col>
      <xdr:colOff>190500</xdr:colOff>
      <xdr:row>411</xdr:row>
      <xdr:rowOff>133350</xdr:rowOff>
    </xdr:to>
    <xdr:sp>
      <xdr:nvSpPr>
        <xdr:cNvPr id="7" name="AutoShape 2"/>
        <xdr:cNvSpPr>
          <a:spLocks/>
        </xdr:cNvSpPr>
      </xdr:nvSpPr>
      <xdr:spPr>
        <a:xfrm>
          <a:off x="542925" y="62845950"/>
          <a:ext cx="95250" cy="0"/>
        </a:xfrm>
        <a:custGeom>
          <a:pathLst>
            <a:path h="1" w="9525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411</xdr:row>
      <xdr:rowOff>133350</xdr:rowOff>
    </xdr:from>
    <xdr:to>
      <xdr:col>1</xdr:col>
      <xdr:colOff>190500</xdr:colOff>
      <xdr:row>411</xdr:row>
      <xdr:rowOff>133350</xdr:rowOff>
    </xdr:to>
    <xdr:sp>
      <xdr:nvSpPr>
        <xdr:cNvPr id="8" name="AutoShape 4"/>
        <xdr:cNvSpPr>
          <a:spLocks/>
        </xdr:cNvSpPr>
      </xdr:nvSpPr>
      <xdr:spPr>
        <a:xfrm>
          <a:off x="542925" y="62845950"/>
          <a:ext cx="95250" cy="0"/>
        </a:xfrm>
        <a:custGeom>
          <a:pathLst>
            <a:path h="1" w="9525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412"/>
  <sheetViews>
    <sheetView tabSelected="1" zoomScale="140" zoomScaleNormal="14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7109375" style="36" customWidth="1"/>
    <col min="2" max="2" width="43.7109375" style="37" customWidth="1"/>
    <col min="3" max="3" width="5.421875" style="37" bestFit="1" customWidth="1"/>
    <col min="4" max="5" width="9.421875" style="37" bestFit="1" customWidth="1"/>
    <col min="6" max="6" width="14.421875" style="37" bestFit="1" customWidth="1"/>
    <col min="7" max="16384" width="9.140625" style="24" customWidth="1"/>
  </cols>
  <sheetData>
    <row r="1" spans="1:217" ht="21" customHeight="1" thickBot="1">
      <c r="A1" s="45" t="s">
        <v>217</v>
      </c>
      <c r="B1" s="58"/>
      <c r="C1" s="59"/>
      <c r="D1" s="60"/>
      <c r="E1" s="60"/>
      <c r="F1" s="61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</row>
    <row r="2" ht="12.75" thickBot="1"/>
    <row r="3" spans="1:6" ht="12">
      <c r="A3" s="62" t="s">
        <v>86</v>
      </c>
      <c r="B3" s="63" t="s">
        <v>0</v>
      </c>
      <c r="C3" s="64" t="s">
        <v>1</v>
      </c>
      <c r="D3" s="87" t="s">
        <v>2</v>
      </c>
      <c r="E3" s="87" t="s">
        <v>3</v>
      </c>
      <c r="F3" s="88" t="s">
        <v>4</v>
      </c>
    </row>
    <row r="4" spans="1:6" ht="12">
      <c r="A4" s="54"/>
      <c r="B4" s="65"/>
      <c r="C4" s="35"/>
      <c r="D4" s="89"/>
      <c r="E4" s="89"/>
      <c r="F4" s="68"/>
    </row>
    <row r="5" spans="1:6" ht="12.75" customHeight="1">
      <c r="A5" s="54" t="s">
        <v>5</v>
      </c>
      <c r="B5" s="55" t="s">
        <v>10</v>
      </c>
      <c r="C5" s="66"/>
      <c r="D5" s="67"/>
      <c r="E5" s="67"/>
      <c r="F5" s="68">
        <f>SUM(F6:F10)</f>
        <v>0</v>
      </c>
    </row>
    <row r="6" spans="1:6" ht="12.75" customHeight="1">
      <c r="A6" s="51" t="s">
        <v>178</v>
      </c>
      <c r="B6" s="56" t="s">
        <v>147</v>
      </c>
      <c r="C6" s="38" t="s">
        <v>8</v>
      </c>
      <c r="D6" s="39">
        <v>36.9</v>
      </c>
      <c r="E6" s="40"/>
      <c r="F6" s="69">
        <f>ROUND(D6*E6,2)</f>
        <v>0</v>
      </c>
    </row>
    <row r="7" spans="1:6" ht="12">
      <c r="A7" s="51" t="s">
        <v>152</v>
      </c>
      <c r="B7" s="56" t="s">
        <v>148</v>
      </c>
      <c r="C7" s="38" t="s">
        <v>8</v>
      </c>
      <c r="D7" s="39">
        <v>118</v>
      </c>
      <c r="E7" s="40"/>
      <c r="F7" s="69">
        <f>ROUND(D7*E7,2)</f>
        <v>0</v>
      </c>
    </row>
    <row r="8" spans="1:6" ht="12">
      <c r="A8" s="51" t="s">
        <v>153</v>
      </c>
      <c r="B8" s="56" t="s">
        <v>149</v>
      </c>
      <c r="C8" s="41" t="s">
        <v>156</v>
      </c>
      <c r="D8" s="39">
        <v>0.31</v>
      </c>
      <c r="E8" s="40"/>
      <c r="F8" s="69">
        <f>ROUND(D8*E8,2)</f>
        <v>0</v>
      </c>
    </row>
    <row r="9" spans="1:6" ht="12">
      <c r="A9" s="51" t="s">
        <v>179</v>
      </c>
      <c r="B9" s="56" t="s">
        <v>150</v>
      </c>
      <c r="C9" s="41" t="s">
        <v>155</v>
      </c>
      <c r="D9" s="39">
        <v>39</v>
      </c>
      <c r="E9" s="40"/>
      <c r="F9" s="69">
        <f>ROUND(D9*E9,2)</f>
        <v>0</v>
      </c>
    </row>
    <row r="10" spans="1:6" ht="12">
      <c r="A10" s="51" t="s">
        <v>154</v>
      </c>
      <c r="B10" s="56" t="s">
        <v>151</v>
      </c>
      <c r="C10" s="41" t="s">
        <v>155</v>
      </c>
      <c r="D10" s="42">
        <v>1.8</v>
      </c>
      <c r="E10" s="40"/>
      <c r="F10" s="69">
        <f>ROUND(D10*E10,2)</f>
        <v>0</v>
      </c>
    </row>
    <row r="11" spans="1:6" ht="12">
      <c r="A11" s="51"/>
      <c r="B11" s="56"/>
      <c r="C11" s="66"/>
      <c r="D11" s="67"/>
      <c r="E11" s="40"/>
      <c r="F11" s="69"/>
    </row>
    <row r="12" spans="1:6" ht="12.75" customHeight="1">
      <c r="A12" s="54" t="s">
        <v>6</v>
      </c>
      <c r="B12" s="55" t="s">
        <v>18</v>
      </c>
      <c r="C12" s="66"/>
      <c r="D12" s="67"/>
      <c r="E12" s="40"/>
      <c r="F12" s="68">
        <f>SUM(F13:F13)</f>
        <v>0</v>
      </c>
    </row>
    <row r="13" spans="1:6" ht="12.75" customHeight="1">
      <c r="A13" s="51" t="s">
        <v>202</v>
      </c>
      <c r="B13" s="56" t="s">
        <v>19</v>
      </c>
      <c r="C13" s="66" t="s">
        <v>15</v>
      </c>
      <c r="D13" s="67">
        <v>1.22</v>
      </c>
      <c r="E13" s="40"/>
      <c r="F13" s="69">
        <f>ROUND(D13*E13,2)</f>
        <v>0</v>
      </c>
    </row>
    <row r="14" spans="1:6" ht="12">
      <c r="A14" s="51"/>
      <c r="B14" s="56"/>
      <c r="C14" s="66"/>
      <c r="D14" s="67"/>
      <c r="E14" s="40"/>
      <c r="F14" s="69"/>
    </row>
    <row r="15" spans="1:6" ht="12.75" customHeight="1">
      <c r="A15" s="54" t="s">
        <v>9</v>
      </c>
      <c r="B15" s="55" t="s">
        <v>21</v>
      </c>
      <c r="C15" s="66"/>
      <c r="D15" s="67"/>
      <c r="E15" s="40"/>
      <c r="F15" s="68">
        <f>SUM(F16:F19)</f>
        <v>0</v>
      </c>
    </row>
    <row r="16" spans="1:6" ht="12.75" customHeight="1">
      <c r="A16" s="51" t="s">
        <v>11</v>
      </c>
      <c r="B16" s="56" t="s">
        <v>23</v>
      </c>
      <c r="C16" s="66" t="s">
        <v>8</v>
      </c>
      <c r="D16" s="39">
        <v>17</v>
      </c>
      <c r="E16" s="40"/>
      <c r="F16" s="69">
        <f>ROUND(D16*E16,2)</f>
        <v>0</v>
      </c>
    </row>
    <row r="17" spans="1:6" ht="12.75" customHeight="1">
      <c r="A17" s="51" t="s">
        <v>12</v>
      </c>
      <c r="B17" s="56" t="s">
        <v>24</v>
      </c>
      <c r="C17" s="66" t="s">
        <v>8</v>
      </c>
      <c r="D17" s="39">
        <v>3.45</v>
      </c>
      <c r="E17" s="40"/>
      <c r="F17" s="69">
        <f>ROUND(D17*E17,2)</f>
        <v>0</v>
      </c>
    </row>
    <row r="18" spans="1:6" ht="12.75" customHeight="1">
      <c r="A18" s="51" t="s">
        <v>13</v>
      </c>
      <c r="B18" s="56" t="s">
        <v>170</v>
      </c>
      <c r="C18" s="66" t="s">
        <v>8</v>
      </c>
      <c r="D18" s="39">
        <v>42.9</v>
      </c>
      <c r="E18" s="40"/>
      <c r="F18" s="69">
        <f>ROUND(D18*E18,2)</f>
        <v>0</v>
      </c>
    </row>
    <row r="19" spans="1:6" ht="12.75" customHeight="1">
      <c r="A19" s="51" t="s">
        <v>14</v>
      </c>
      <c r="B19" s="56" t="s">
        <v>169</v>
      </c>
      <c r="C19" s="66" t="s">
        <v>8</v>
      </c>
      <c r="D19" s="39">
        <v>21</v>
      </c>
      <c r="E19" s="40"/>
      <c r="F19" s="69">
        <f>ROUND(D19*E19,2)</f>
        <v>0</v>
      </c>
    </row>
    <row r="20" spans="1:6" ht="12">
      <c r="A20" s="51"/>
      <c r="B20" s="56"/>
      <c r="C20" s="66"/>
      <c r="D20" s="67"/>
      <c r="E20" s="40"/>
      <c r="F20" s="69"/>
    </row>
    <row r="21" spans="1:6" ht="12">
      <c r="A21" s="54" t="s">
        <v>17</v>
      </c>
      <c r="B21" s="55" t="s">
        <v>26</v>
      </c>
      <c r="C21" s="66"/>
      <c r="D21" s="67"/>
      <c r="E21" s="40"/>
      <c r="F21" s="68">
        <f>SUM(F22:F24)</f>
        <v>0</v>
      </c>
    </row>
    <row r="22" spans="1:6" ht="12">
      <c r="A22" s="51" t="s">
        <v>171</v>
      </c>
      <c r="B22" s="56" t="s">
        <v>157</v>
      </c>
      <c r="C22" s="41" t="s">
        <v>8</v>
      </c>
      <c r="D22" s="39">
        <v>68</v>
      </c>
      <c r="E22" s="40"/>
      <c r="F22" s="69">
        <f>ROUND(D22*E22,2)</f>
        <v>0</v>
      </c>
    </row>
    <row r="23" spans="1:6" ht="12.75" customHeight="1">
      <c r="A23" s="51" t="s">
        <v>172</v>
      </c>
      <c r="B23" s="70" t="s">
        <v>174</v>
      </c>
      <c r="C23" s="41" t="s">
        <v>8</v>
      </c>
      <c r="D23" s="39">
        <v>30</v>
      </c>
      <c r="E23" s="40"/>
      <c r="F23" s="69">
        <f>ROUND(D23*E23,2)</f>
        <v>0</v>
      </c>
    </row>
    <row r="24" spans="1:6" ht="12.75" customHeight="1">
      <c r="A24" s="51" t="s">
        <v>173</v>
      </c>
      <c r="B24" s="56" t="s">
        <v>175</v>
      </c>
      <c r="C24" s="66" t="s">
        <v>8</v>
      </c>
      <c r="D24" s="39">
        <v>68</v>
      </c>
      <c r="E24" s="40"/>
      <c r="F24" s="69">
        <f>ROUND(D24*E24,2)</f>
        <v>0</v>
      </c>
    </row>
    <row r="25" spans="1:6" ht="12">
      <c r="A25" s="51"/>
      <c r="B25" s="71"/>
      <c r="C25" s="66"/>
      <c r="D25" s="67"/>
      <c r="E25" s="40"/>
      <c r="F25" s="69"/>
    </row>
    <row r="26" spans="1:6" ht="12.75" customHeight="1">
      <c r="A26" s="54" t="s">
        <v>20</v>
      </c>
      <c r="B26" s="55" t="s">
        <v>29</v>
      </c>
      <c r="C26" s="66"/>
      <c r="D26" s="67"/>
      <c r="E26" s="40"/>
      <c r="F26" s="68">
        <f>SUM(F27:F29)</f>
        <v>0</v>
      </c>
    </row>
    <row r="27" spans="1:6" ht="12.75" customHeight="1">
      <c r="A27" s="51" t="s">
        <v>22</v>
      </c>
      <c r="B27" s="56" t="s">
        <v>177</v>
      </c>
      <c r="C27" s="38" t="s">
        <v>34</v>
      </c>
      <c r="D27" s="39">
        <v>1</v>
      </c>
      <c r="E27" s="40"/>
      <c r="F27" s="69">
        <f>ROUND(D27*E27,2)</f>
        <v>0</v>
      </c>
    </row>
    <row r="28" spans="1:6" ht="12.75" customHeight="1">
      <c r="A28" s="51" t="s">
        <v>146</v>
      </c>
      <c r="B28" s="56" t="s">
        <v>33</v>
      </c>
      <c r="C28" s="38" t="s">
        <v>34</v>
      </c>
      <c r="D28" s="39">
        <v>8</v>
      </c>
      <c r="E28" s="40"/>
      <c r="F28" s="69">
        <f>ROUND(D28*E28,2)</f>
        <v>0</v>
      </c>
    </row>
    <row r="29" spans="1:6" ht="12.75" customHeight="1">
      <c r="A29" s="51" t="s">
        <v>158</v>
      </c>
      <c r="B29" s="56" t="s">
        <v>176</v>
      </c>
      <c r="C29" s="38" t="s">
        <v>8</v>
      </c>
      <c r="D29" s="39">
        <v>7.2</v>
      </c>
      <c r="E29" s="40"/>
      <c r="F29" s="69">
        <f>ROUND(D29*E29,2)</f>
        <v>0</v>
      </c>
    </row>
    <row r="30" spans="1:6" ht="12">
      <c r="A30" s="51"/>
      <c r="B30" s="56"/>
      <c r="C30" s="66"/>
      <c r="D30" s="67"/>
      <c r="E30" s="40"/>
      <c r="F30" s="69"/>
    </row>
    <row r="31" spans="1:6" ht="12">
      <c r="A31" s="54" t="s">
        <v>25</v>
      </c>
      <c r="B31" s="55" t="s">
        <v>36</v>
      </c>
      <c r="C31" s="66"/>
      <c r="D31" s="67"/>
      <c r="E31" s="40"/>
      <c r="F31" s="68">
        <f>SUM(F32:F33)</f>
        <v>0</v>
      </c>
    </row>
    <row r="32" spans="1:6" ht="12.75" customHeight="1">
      <c r="A32" s="51" t="s">
        <v>133</v>
      </c>
      <c r="B32" s="56" t="s">
        <v>38</v>
      </c>
      <c r="C32" s="66" t="s">
        <v>8</v>
      </c>
      <c r="D32" s="39">
        <v>65</v>
      </c>
      <c r="E32" s="40"/>
      <c r="F32" s="69">
        <f>ROUND(D32*E32,2)</f>
        <v>0</v>
      </c>
    </row>
    <row r="33" spans="1:6" ht="12.75" customHeight="1">
      <c r="A33" s="51" t="s">
        <v>27</v>
      </c>
      <c r="B33" s="56" t="s">
        <v>145</v>
      </c>
      <c r="C33" s="66" t="s">
        <v>8</v>
      </c>
      <c r="D33" s="39">
        <v>65</v>
      </c>
      <c r="E33" s="40"/>
      <c r="F33" s="69">
        <f>ROUND(D33*E33,2)</f>
        <v>0</v>
      </c>
    </row>
    <row r="34" spans="1:6" ht="12">
      <c r="A34" s="51"/>
      <c r="B34" s="56"/>
      <c r="C34" s="66"/>
      <c r="D34" s="67"/>
      <c r="E34" s="40"/>
      <c r="F34" s="69"/>
    </row>
    <row r="35" spans="1:6" ht="12.75" customHeight="1">
      <c r="A35" s="54" t="s">
        <v>28</v>
      </c>
      <c r="B35" s="55" t="s">
        <v>41</v>
      </c>
      <c r="C35" s="66"/>
      <c r="D35" s="67"/>
      <c r="E35" s="40"/>
      <c r="F35" s="68">
        <f>SUM(F36:F38)</f>
        <v>0</v>
      </c>
    </row>
    <row r="36" spans="1:6" ht="12.75" customHeight="1">
      <c r="A36" s="51" t="s">
        <v>30</v>
      </c>
      <c r="B36" s="56" t="s">
        <v>43</v>
      </c>
      <c r="C36" s="66" t="s">
        <v>8</v>
      </c>
      <c r="D36" s="39">
        <v>62</v>
      </c>
      <c r="E36" s="40"/>
      <c r="F36" s="69">
        <f>ROUND(D36*E36,2)</f>
        <v>0</v>
      </c>
    </row>
    <row r="37" spans="1:6" ht="12.75" customHeight="1">
      <c r="A37" s="51" t="s">
        <v>31</v>
      </c>
      <c r="B37" s="56" t="s">
        <v>45</v>
      </c>
      <c r="C37" s="66" t="s">
        <v>8</v>
      </c>
      <c r="D37" s="39">
        <v>19.5</v>
      </c>
      <c r="E37" s="40"/>
      <c r="F37" s="69">
        <f>ROUND(D37*E37,2)</f>
        <v>0</v>
      </c>
    </row>
    <row r="38" spans="1:6" ht="12.75" customHeight="1">
      <c r="A38" s="51" t="s">
        <v>32</v>
      </c>
      <c r="B38" s="56" t="s">
        <v>47</v>
      </c>
      <c r="C38" s="66" t="s">
        <v>8</v>
      </c>
      <c r="D38" s="39">
        <v>39.5</v>
      </c>
      <c r="E38" s="40"/>
      <c r="F38" s="69">
        <f>ROUND(D38*E38,2)</f>
        <v>0</v>
      </c>
    </row>
    <row r="39" spans="1:6" ht="12">
      <c r="A39" s="51"/>
      <c r="B39" s="55"/>
      <c r="C39" s="35"/>
      <c r="D39" s="65"/>
      <c r="E39" s="40"/>
      <c r="F39" s="69"/>
    </row>
    <row r="40" spans="1:6" ht="12.75" customHeight="1">
      <c r="A40" s="54" t="s">
        <v>35</v>
      </c>
      <c r="B40" s="55" t="s">
        <v>49</v>
      </c>
      <c r="C40" s="66"/>
      <c r="D40" s="67"/>
      <c r="E40" s="40"/>
      <c r="F40" s="68">
        <f>SUM(F41:F44)</f>
        <v>0</v>
      </c>
    </row>
    <row r="41" spans="1:6" ht="12.75" customHeight="1">
      <c r="A41" s="51" t="s">
        <v>37</v>
      </c>
      <c r="B41" s="56" t="s">
        <v>51</v>
      </c>
      <c r="C41" s="66" t="s">
        <v>8</v>
      </c>
      <c r="D41" s="39">
        <v>97.73</v>
      </c>
      <c r="E41" s="40"/>
      <c r="F41" s="69">
        <f>ROUND(D41*E41,2)</f>
        <v>0</v>
      </c>
    </row>
    <row r="42" spans="1:6" ht="12.75" customHeight="1">
      <c r="A42" s="51" t="s">
        <v>39</v>
      </c>
      <c r="B42" s="56" t="s">
        <v>186</v>
      </c>
      <c r="C42" s="66" t="s">
        <v>8</v>
      </c>
      <c r="D42" s="39">
        <v>14</v>
      </c>
      <c r="E42" s="40"/>
      <c r="F42" s="69">
        <f>ROUND(D42*E42,2)</f>
        <v>0</v>
      </c>
    </row>
    <row r="43" spans="1:6" ht="12.75" customHeight="1">
      <c r="A43" s="51" t="s">
        <v>134</v>
      </c>
      <c r="B43" s="56" t="s">
        <v>52</v>
      </c>
      <c r="C43" s="66" t="s">
        <v>8</v>
      </c>
      <c r="D43" s="39">
        <v>42</v>
      </c>
      <c r="E43" s="40"/>
      <c r="F43" s="69">
        <f>ROUND(D43*E43,2)</f>
        <v>0</v>
      </c>
    </row>
    <row r="44" spans="1:6" ht="12.75" customHeight="1">
      <c r="A44" s="51" t="s">
        <v>135</v>
      </c>
      <c r="B44" s="56" t="s">
        <v>53</v>
      </c>
      <c r="C44" s="66" t="s">
        <v>8</v>
      </c>
      <c r="D44" s="39">
        <v>83.9</v>
      </c>
      <c r="E44" s="40"/>
      <c r="F44" s="69">
        <f>ROUND(D44*E44,2)</f>
        <v>0</v>
      </c>
    </row>
    <row r="45" spans="1:6" ht="12">
      <c r="A45" s="51"/>
      <c r="B45" s="56"/>
      <c r="C45" s="66"/>
      <c r="D45" s="67"/>
      <c r="E45" s="40"/>
      <c r="F45" s="69"/>
    </row>
    <row r="46" spans="1:6" ht="12.75" customHeight="1">
      <c r="A46" s="54" t="s">
        <v>40</v>
      </c>
      <c r="B46" s="55" t="s">
        <v>55</v>
      </c>
      <c r="C46" s="66"/>
      <c r="D46" s="67"/>
      <c r="E46" s="40"/>
      <c r="F46" s="68">
        <f>SUM(F47:F52)</f>
        <v>0</v>
      </c>
    </row>
    <row r="47" spans="1:6" ht="12.75" customHeight="1">
      <c r="A47" s="51" t="s">
        <v>42</v>
      </c>
      <c r="B47" s="56" t="s">
        <v>57</v>
      </c>
      <c r="C47" s="66" t="s">
        <v>8</v>
      </c>
      <c r="D47" s="39">
        <v>613</v>
      </c>
      <c r="E47" s="40"/>
      <c r="F47" s="69">
        <f aca="true" t="shared" si="0" ref="F47:F52">ROUND(D47*E47,2)</f>
        <v>0</v>
      </c>
    </row>
    <row r="48" spans="1:6" ht="12.75" customHeight="1">
      <c r="A48" s="51" t="s">
        <v>44</v>
      </c>
      <c r="B48" s="56" t="s">
        <v>59</v>
      </c>
      <c r="C48" s="66" t="s">
        <v>8</v>
      </c>
      <c r="D48" s="39">
        <v>560</v>
      </c>
      <c r="E48" s="40"/>
      <c r="F48" s="69">
        <f t="shared" si="0"/>
        <v>0</v>
      </c>
    </row>
    <row r="49" spans="1:6" ht="12.75" customHeight="1">
      <c r="A49" s="51" t="s">
        <v>46</v>
      </c>
      <c r="B49" s="56" t="s">
        <v>182</v>
      </c>
      <c r="C49" s="66" t="s">
        <v>8</v>
      </c>
      <c r="D49" s="39">
        <v>6.9</v>
      </c>
      <c r="E49" s="40"/>
      <c r="F49" s="69">
        <f t="shared" si="0"/>
        <v>0</v>
      </c>
    </row>
    <row r="50" spans="1:6" ht="12.75" customHeight="1">
      <c r="A50" s="51" t="s">
        <v>136</v>
      </c>
      <c r="B50" s="56" t="s">
        <v>185</v>
      </c>
      <c r="C50" s="66" t="s">
        <v>8</v>
      </c>
      <c r="D50" s="39">
        <v>150</v>
      </c>
      <c r="E50" s="40"/>
      <c r="F50" s="69">
        <f t="shared" si="0"/>
        <v>0</v>
      </c>
    </row>
    <row r="51" spans="1:6" ht="12.75" customHeight="1">
      <c r="A51" s="51" t="s">
        <v>137</v>
      </c>
      <c r="B51" s="56" t="s">
        <v>184</v>
      </c>
      <c r="C51" s="66" t="s">
        <v>8</v>
      </c>
      <c r="D51" s="39">
        <v>583</v>
      </c>
      <c r="E51" s="40"/>
      <c r="F51" s="69">
        <f t="shared" si="0"/>
        <v>0</v>
      </c>
    </row>
    <row r="52" spans="1:6" ht="12.75" customHeight="1">
      <c r="A52" s="51" t="s">
        <v>201</v>
      </c>
      <c r="B52" s="56" t="s">
        <v>94</v>
      </c>
      <c r="C52" s="66" t="s">
        <v>8</v>
      </c>
      <c r="D52" s="39">
        <v>86</v>
      </c>
      <c r="E52" s="40"/>
      <c r="F52" s="69">
        <f t="shared" si="0"/>
        <v>0</v>
      </c>
    </row>
    <row r="53" spans="1:6" ht="12">
      <c r="A53" s="51"/>
      <c r="B53" s="56"/>
      <c r="C53" s="66"/>
      <c r="D53" s="67"/>
      <c r="E53" s="40"/>
      <c r="F53" s="69"/>
    </row>
    <row r="54" spans="1:6" ht="12.75" customHeight="1">
      <c r="A54" s="54" t="s">
        <v>48</v>
      </c>
      <c r="B54" s="55" t="s">
        <v>197</v>
      </c>
      <c r="C54" s="66"/>
      <c r="D54" s="67"/>
      <c r="E54" s="40"/>
      <c r="F54" s="68">
        <f>SUM(F55:F55)</f>
        <v>0</v>
      </c>
    </row>
    <row r="55" spans="1:6" ht="12.75" customHeight="1">
      <c r="A55" s="51" t="s">
        <v>50</v>
      </c>
      <c r="B55" s="56" t="s">
        <v>183</v>
      </c>
      <c r="C55" s="66" t="s">
        <v>8</v>
      </c>
      <c r="D55" s="39">
        <v>3.2</v>
      </c>
      <c r="E55" s="40"/>
      <c r="F55" s="69">
        <f>ROUND(D55*E55,2)</f>
        <v>0</v>
      </c>
    </row>
    <row r="56" spans="1:6" ht="12">
      <c r="A56" s="51"/>
      <c r="B56" s="56"/>
      <c r="C56" s="66"/>
      <c r="D56" s="67"/>
      <c r="E56" s="40"/>
      <c r="F56" s="69"/>
    </row>
    <row r="57" spans="1:6" ht="12.75" customHeight="1">
      <c r="A57" s="54" t="s">
        <v>54</v>
      </c>
      <c r="B57" s="55" t="s">
        <v>189</v>
      </c>
      <c r="C57" s="66"/>
      <c r="D57" s="67"/>
      <c r="E57" s="40"/>
      <c r="F57" s="68">
        <f>SUM(F58:F63)</f>
        <v>0</v>
      </c>
    </row>
    <row r="58" spans="1:6" ht="12.75" customHeight="1">
      <c r="A58" s="51" t="s">
        <v>56</v>
      </c>
      <c r="B58" s="72" t="s">
        <v>96</v>
      </c>
      <c r="C58" s="43" t="s">
        <v>7</v>
      </c>
      <c r="D58" s="44">
        <v>7</v>
      </c>
      <c r="E58" s="40"/>
      <c r="F58" s="69">
        <f aca="true" t="shared" si="1" ref="F58:F63">ROUND(D58*E58,2)</f>
        <v>0</v>
      </c>
    </row>
    <row r="59" spans="1:6" ht="12.75" customHeight="1">
      <c r="A59" s="51" t="s">
        <v>58</v>
      </c>
      <c r="B59" s="72" t="s">
        <v>159</v>
      </c>
      <c r="C59" s="38" t="s">
        <v>8</v>
      </c>
      <c r="D59" s="39">
        <v>18.17</v>
      </c>
      <c r="E59" s="40"/>
      <c r="F59" s="69">
        <f t="shared" si="1"/>
        <v>0</v>
      </c>
    </row>
    <row r="60" spans="1:6" ht="12.75" customHeight="1">
      <c r="A60" s="51" t="s">
        <v>60</v>
      </c>
      <c r="B60" s="56" t="s">
        <v>190</v>
      </c>
      <c r="C60" s="66" t="s">
        <v>7</v>
      </c>
      <c r="D60" s="67">
        <v>1</v>
      </c>
      <c r="E60" s="67"/>
      <c r="F60" s="69">
        <f t="shared" si="1"/>
        <v>0</v>
      </c>
    </row>
    <row r="61" spans="1:6" ht="12.75" customHeight="1">
      <c r="A61" s="51" t="s">
        <v>192</v>
      </c>
      <c r="B61" s="56" t="s">
        <v>191</v>
      </c>
      <c r="C61" s="66" t="s">
        <v>8</v>
      </c>
      <c r="D61" s="67">
        <v>2</v>
      </c>
      <c r="E61" s="67"/>
      <c r="F61" s="69">
        <f t="shared" si="1"/>
        <v>0</v>
      </c>
    </row>
    <row r="62" spans="1:6" ht="12.75" customHeight="1">
      <c r="A62" s="51" t="s">
        <v>93</v>
      </c>
      <c r="B62" s="56" t="s">
        <v>71</v>
      </c>
      <c r="C62" s="66" t="s">
        <v>72</v>
      </c>
      <c r="D62" s="67">
        <v>1</v>
      </c>
      <c r="E62" s="67"/>
      <c r="F62" s="69">
        <f t="shared" si="1"/>
        <v>0</v>
      </c>
    </row>
    <row r="63" spans="1:6" ht="12.75" customHeight="1">
      <c r="A63" s="51" t="s">
        <v>138</v>
      </c>
      <c r="B63" s="56" t="s">
        <v>73</v>
      </c>
      <c r="C63" s="66" t="s">
        <v>72</v>
      </c>
      <c r="D63" s="67">
        <v>1</v>
      </c>
      <c r="E63" s="67"/>
      <c r="F63" s="69">
        <f t="shared" si="1"/>
        <v>0</v>
      </c>
    </row>
    <row r="64" spans="1:6" ht="12">
      <c r="A64" s="51"/>
      <c r="B64" s="56"/>
      <c r="C64" s="66"/>
      <c r="D64" s="67"/>
      <c r="E64" s="40"/>
      <c r="F64" s="69"/>
    </row>
    <row r="65" spans="1:6" ht="12.75" customHeight="1">
      <c r="A65" s="54" t="s">
        <v>61</v>
      </c>
      <c r="B65" s="55" t="s">
        <v>75</v>
      </c>
      <c r="C65" s="41"/>
      <c r="D65" s="67"/>
      <c r="E65" s="40"/>
      <c r="F65" s="68">
        <f>SUM(F66:F67)</f>
        <v>0</v>
      </c>
    </row>
    <row r="66" spans="1:6" ht="12.75" customHeight="1">
      <c r="A66" s="51" t="s">
        <v>181</v>
      </c>
      <c r="B66" s="56" t="s">
        <v>76</v>
      </c>
      <c r="C66" s="66" t="s">
        <v>7</v>
      </c>
      <c r="D66" s="39">
        <v>4</v>
      </c>
      <c r="E66" s="40"/>
      <c r="F66" s="69">
        <f>ROUND(D66*E66,2)</f>
        <v>0</v>
      </c>
    </row>
    <row r="67" spans="1:6" ht="12.75" customHeight="1">
      <c r="A67" s="51" t="s">
        <v>139</v>
      </c>
      <c r="B67" s="56" t="s">
        <v>180</v>
      </c>
      <c r="C67" s="66" t="s">
        <v>16</v>
      </c>
      <c r="D67" s="39">
        <v>40</v>
      </c>
      <c r="E67" s="40"/>
      <c r="F67" s="69">
        <f>ROUND(D67*E67,2)</f>
        <v>0</v>
      </c>
    </row>
    <row r="68" spans="1:6" ht="12">
      <c r="A68" s="51"/>
      <c r="B68" s="55"/>
      <c r="C68" s="35"/>
      <c r="D68" s="65"/>
      <c r="E68" s="40"/>
      <c r="F68" s="69"/>
    </row>
    <row r="69" spans="1:6" ht="12.75" customHeight="1">
      <c r="A69" s="54" t="s">
        <v>62</v>
      </c>
      <c r="B69" s="55" t="s">
        <v>77</v>
      </c>
      <c r="C69" s="66"/>
      <c r="D69" s="67"/>
      <c r="E69" s="40"/>
      <c r="F69" s="68">
        <f>SUM(F70:F80)</f>
        <v>0</v>
      </c>
    </row>
    <row r="70" spans="1:6" ht="12.75" customHeight="1">
      <c r="A70" s="51" t="s">
        <v>63</v>
      </c>
      <c r="B70" s="56" t="s">
        <v>78</v>
      </c>
      <c r="C70" s="38" t="s">
        <v>7</v>
      </c>
      <c r="D70" s="39">
        <v>1</v>
      </c>
      <c r="E70" s="40"/>
      <c r="F70" s="69">
        <f aca="true" t="shared" si="2" ref="F70:F80">ROUND(D70*E70,2)</f>
        <v>0</v>
      </c>
    </row>
    <row r="71" spans="1:6" ht="12.75" customHeight="1">
      <c r="A71" s="51" t="s">
        <v>64</v>
      </c>
      <c r="B71" s="56" t="s">
        <v>79</v>
      </c>
      <c r="C71" s="38" t="s">
        <v>7</v>
      </c>
      <c r="D71" s="39">
        <v>1</v>
      </c>
      <c r="E71" s="40"/>
      <c r="F71" s="69">
        <f t="shared" si="2"/>
        <v>0</v>
      </c>
    </row>
    <row r="72" spans="1:6" ht="12.75" customHeight="1">
      <c r="A72" s="51" t="s">
        <v>65</v>
      </c>
      <c r="B72" s="56" t="s">
        <v>187</v>
      </c>
      <c r="C72" s="38" t="s">
        <v>16</v>
      </c>
      <c r="D72" s="39">
        <v>29</v>
      </c>
      <c r="E72" s="40"/>
      <c r="F72" s="69">
        <f t="shared" si="2"/>
        <v>0</v>
      </c>
    </row>
    <row r="73" spans="1:6" ht="12.75" customHeight="1">
      <c r="A73" s="51" t="s">
        <v>66</v>
      </c>
      <c r="B73" s="56" t="s">
        <v>92</v>
      </c>
      <c r="C73" s="38" t="s">
        <v>7</v>
      </c>
      <c r="D73" s="39">
        <v>10</v>
      </c>
      <c r="E73" s="40"/>
      <c r="F73" s="69">
        <f t="shared" si="2"/>
        <v>0</v>
      </c>
    </row>
    <row r="74" spans="1:6" ht="12.75" customHeight="1">
      <c r="A74" s="51" t="s">
        <v>67</v>
      </c>
      <c r="B74" s="56" t="s">
        <v>95</v>
      </c>
      <c r="C74" s="38" t="s">
        <v>7</v>
      </c>
      <c r="D74" s="39">
        <v>1</v>
      </c>
      <c r="E74" s="40"/>
      <c r="F74" s="69">
        <f t="shared" si="2"/>
        <v>0</v>
      </c>
    </row>
    <row r="75" spans="1:6" ht="12.75" customHeight="1">
      <c r="A75" s="51" t="s">
        <v>68</v>
      </c>
      <c r="B75" s="56" t="s">
        <v>96</v>
      </c>
      <c r="C75" s="38" t="s">
        <v>7</v>
      </c>
      <c r="D75" s="39">
        <v>9</v>
      </c>
      <c r="E75" s="40"/>
      <c r="F75" s="69">
        <f t="shared" si="2"/>
        <v>0</v>
      </c>
    </row>
    <row r="76" spans="1:6" ht="12.75" customHeight="1">
      <c r="A76" s="51" t="s">
        <v>69</v>
      </c>
      <c r="B76" s="56" t="s">
        <v>200</v>
      </c>
      <c r="C76" s="38" t="s">
        <v>74</v>
      </c>
      <c r="D76" s="39">
        <v>1</v>
      </c>
      <c r="E76" s="40"/>
      <c r="F76" s="69">
        <f t="shared" si="2"/>
        <v>0</v>
      </c>
    </row>
    <row r="77" spans="1:6" ht="12.75" customHeight="1">
      <c r="A77" s="51" t="s">
        <v>70</v>
      </c>
      <c r="B77" s="56" t="s">
        <v>161</v>
      </c>
      <c r="C77" s="38" t="s">
        <v>164</v>
      </c>
      <c r="D77" s="39">
        <v>1</v>
      </c>
      <c r="E77" s="40"/>
      <c r="F77" s="69">
        <f t="shared" si="2"/>
        <v>0</v>
      </c>
    </row>
    <row r="78" spans="1:6" ht="12.75" customHeight="1">
      <c r="A78" s="51" t="s">
        <v>165</v>
      </c>
      <c r="B78" s="56" t="s">
        <v>162</v>
      </c>
      <c r="C78" s="38" t="s">
        <v>164</v>
      </c>
      <c r="D78" s="39">
        <v>11</v>
      </c>
      <c r="E78" s="40"/>
      <c r="F78" s="69">
        <f t="shared" si="2"/>
        <v>0</v>
      </c>
    </row>
    <row r="79" spans="1:6" ht="12.75" customHeight="1">
      <c r="A79" s="51" t="s">
        <v>166</v>
      </c>
      <c r="B79" s="56" t="s">
        <v>163</v>
      </c>
      <c r="C79" s="38" t="s">
        <v>164</v>
      </c>
      <c r="D79" s="39">
        <v>14</v>
      </c>
      <c r="E79" s="40"/>
      <c r="F79" s="69">
        <f t="shared" si="2"/>
        <v>0</v>
      </c>
    </row>
    <row r="80" spans="1:6" ht="12.75" customHeight="1">
      <c r="A80" s="51" t="s">
        <v>167</v>
      </c>
      <c r="B80" s="56" t="s">
        <v>188</v>
      </c>
      <c r="C80" s="38" t="s">
        <v>160</v>
      </c>
      <c r="D80" s="39">
        <v>8</v>
      </c>
      <c r="E80" s="40"/>
      <c r="F80" s="69">
        <f t="shared" si="2"/>
        <v>0</v>
      </c>
    </row>
    <row r="81" spans="1:6" ht="12">
      <c r="A81" s="54"/>
      <c r="B81" s="56"/>
      <c r="C81" s="66"/>
      <c r="D81" s="67"/>
      <c r="E81" s="67"/>
      <c r="F81" s="69"/>
    </row>
    <row r="82" spans="1:6" ht="12.75" thickBot="1">
      <c r="A82" s="73"/>
      <c r="B82" s="74" t="s">
        <v>168</v>
      </c>
      <c r="C82" s="75"/>
      <c r="D82" s="76"/>
      <c r="E82" s="76"/>
      <c r="F82" s="77">
        <f>SUM(F5:F81)/2</f>
        <v>0</v>
      </c>
    </row>
    <row r="83" ht="12.75" thickBot="1"/>
    <row r="84" spans="1:6" ht="12.75" thickBot="1">
      <c r="A84" s="45" t="s">
        <v>218</v>
      </c>
      <c r="B84" s="58"/>
      <c r="C84" s="59"/>
      <c r="D84" s="60"/>
      <c r="E84" s="60"/>
      <c r="F84" s="61"/>
    </row>
    <row r="85" ht="12.75" thickBot="1"/>
    <row r="86" spans="1:6" ht="12">
      <c r="A86" s="62" t="s">
        <v>86</v>
      </c>
      <c r="B86" s="63" t="s">
        <v>0</v>
      </c>
      <c r="C86" s="64" t="s">
        <v>1</v>
      </c>
      <c r="D86" s="87" t="s">
        <v>2</v>
      </c>
      <c r="E86" s="87" t="s">
        <v>3</v>
      </c>
      <c r="F86" s="88" t="s">
        <v>4</v>
      </c>
    </row>
    <row r="87" spans="1:6" ht="12">
      <c r="A87" s="54"/>
      <c r="B87" s="65"/>
      <c r="C87" s="35"/>
      <c r="D87" s="89"/>
      <c r="E87" s="89"/>
      <c r="F87" s="68"/>
    </row>
    <row r="88" spans="1:6" ht="12">
      <c r="A88" s="54" t="s">
        <v>5</v>
      </c>
      <c r="B88" s="55" t="s">
        <v>10</v>
      </c>
      <c r="C88" s="66"/>
      <c r="D88" s="67"/>
      <c r="E88" s="67"/>
      <c r="F88" s="68">
        <f>SUM(F89:F95)</f>
        <v>0</v>
      </c>
    </row>
    <row r="89" spans="1:6" ht="11.25" customHeight="1">
      <c r="A89" s="51" t="s">
        <v>178</v>
      </c>
      <c r="B89" s="56" t="s">
        <v>147</v>
      </c>
      <c r="C89" s="38" t="s">
        <v>8</v>
      </c>
      <c r="D89" s="39">
        <v>67.5</v>
      </c>
      <c r="E89" s="40"/>
      <c r="F89" s="69">
        <f aca="true" t="shared" si="3" ref="F89:F95">ROUND(D89*E89,2)</f>
        <v>0</v>
      </c>
    </row>
    <row r="90" spans="1:6" ht="12">
      <c r="A90" s="51" t="s">
        <v>152</v>
      </c>
      <c r="B90" s="56" t="s">
        <v>148</v>
      </c>
      <c r="C90" s="38" t="s">
        <v>8</v>
      </c>
      <c r="D90" s="39">
        <v>23</v>
      </c>
      <c r="E90" s="40"/>
      <c r="F90" s="69">
        <f t="shared" si="3"/>
        <v>0</v>
      </c>
    </row>
    <row r="91" spans="1:6" ht="12">
      <c r="A91" s="51" t="s">
        <v>153</v>
      </c>
      <c r="B91" s="56" t="s">
        <v>219</v>
      </c>
      <c r="C91" s="38" t="s">
        <v>155</v>
      </c>
      <c r="D91" s="42">
        <v>18.9</v>
      </c>
      <c r="E91" s="40"/>
      <c r="F91" s="69">
        <f t="shared" si="3"/>
        <v>0</v>
      </c>
    </row>
    <row r="92" spans="1:6" ht="12">
      <c r="A92" s="51" t="s">
        <v>179</v>
      </c>
      <c r="B92" s="56" t="s">
        <v>149</v>
      </c>
      <c r="C92" s="41" t="s">
        <v>156</v>
      </c>
      <c r="D92" s="39">
        <v>0.31</v>
      </c>
      <c r="E92" s="40"/>
      <c r="F92" s="69">
        <f t="shared" si="3"/>
        <v>0</v>
      </c>
    </row>
    <row r="93" spans="1:6" ht="12">
      <c r="A93" s="51" t="s">
        <v>154</v>
      </c>
      <c r="B93" s="56" t="s">
        <v>220</v>
      </c>
      <c r="C93" s="41" t="s">
        <v>155</v>
      </c>
      <c r="D93" s="39">
        <v>118.8</v>
      </c>
      <c r="E93" s="40"/>
      <c r="F93" s="69">
        <f t="shared" si="3"/>
        <v>0</v>
      </c>
    </row>
    <row r="94" spans="1:6" ht="12">
      <c r="A94" s="51" t="s">
        <v>221</v>
      </c>
      <c r="B94" s="56" t="s">
        <v>150</v>
      </c>
      <c r="C94" s="41" t="s">
        <v>155</v>
      </c>
      <c r="D94" s="39">
        <v>179.34</v>
      </c>
      <c r="E94" s="40"/>
      <c r="F94" s="69">
        <f t="shared" si="3"/>
        <v>0</v>
      </c>
    </row>
    <row r="95" spans="1:6" ht="12">
      <c r="A95" s="51" t="s">
        <v>222</v>
      </c>
      <c r="B95" s="56" t="s">
        <v>151</v>
      </c>
      <c r="C95" s="41" t="s">
        <v>155</v>
      </c>
      <c r="D95" s="42">
        <v>1.8</v>
      </c>
      <c r="E95" s="40"/>
      <c r="F95" s="69">
        <f t="shared" si="3"/>
        <v>0</v>
      </c>
    </row>
    <row r="96" spans="1:6" ht="12">
      <c r="A96" s="51"/>
      <c r="B96" s="56"/>
      <c r="C96" s="66"/>
      <c r="D96" s="67"/>
      <c r="E96" s="67"/>
      <c r="F96" s="69"/>
    </row>
    <row r="97" spans="1:6" ht="12">
      <c r="A97" s="54" t="s">
        <v>6</v>
      </c>
      <c r="B97" s="55" t="s">
        <v>18</v>
      </c>
      <c r="C97" s="66"/>
      <c r="D97" s="67"/>
      <c r="E97" s="67"/>
      <c r="F97" s="68">
        <f>SUM(F98:F98)</f>
        <v>0</v>
      </c>
    </row>
    <row r="98" spans="1:6" ht="11.25" customHeight="1">
      <c r="A98" s="51" t="s">
        <v>223</v>
      </c>
      <c r="B98" s="56" t="s">
        <v>19</v>
      </c>
      <c r="C98" s="66" t="s">
        <v>15</v>
      </c>
      <c r="D98" s="39">
        <v>2.03</v>
      </c>
      <c r="E98" s="39"/>
      <c r="F98" s="48">
        <f>ROUND(D98*E98,2)</f>
        <v>0</v>
      </c>
    </row>
    <row r="99" spans="1:6" ht="12">
      <c r="A99" s="51"/>
      <c r="B99" s="56"/>
      <c r="C99" s="66"/>
      <c r="D99" s="39"/>
      <c r="E99" s="39"/>
      <c r="F99" s="48"/>
    </row>
    <row r="100" spans="1:6" ht="12">
      <c r="A100" s="54" t="s">
        <v>9</v>
      </c>
      <c r="B100" s="55" t="s">
        <v>21</v>
      </c>
      <c r="C100" s="66"/>
      <c r="D100" s="42"/>
      <c r="E100" s="42"/>
      <c r="F100" s="52">
        <f>SUM(F101:F104)</f>
        <v>0</v>
      </c>
    </row>
    <row r="101" spans="1:6" ht="11.25" customHeight="1">
      <c r="A101" s="51" t="s">
        <v>11</v>
      </c>
      <c r="B101" s="56" t="s">
        <v>23</v>
      </c>
      <c r="C101" s="66" t="s">
        <v>8</v>
      </c>
      <c r="D101" s="39">
        <v>15</v>
      </c>
      <c r="E101" s="39"/>
      <c r="F101" s="48">
        <f>ROUND(D101*E101,2)</f>
        <v>0</v>
      </c>
    </row>
    <row r="102" spans="1:6" ht="11.25" customHeight="1">
      <c r="A102" s="51" t="s">
        <v>12</v>
      </c>
      <c r="B102" s="56" t="s">
        <v>24</v>
      </c>
      <c r="C102" s="66" t="s">
        <v>8</v>
      </c>
      <c r="D102" s="39">
        <v>7</v>
      </c>
      <c r="E102" s="39"/>
      <c r="F102" s="48">
        <f>ROUND(D102*E102,2)</f>
        <v>0</v>
      </c>
    </row>
    <row r="103" spans="1:6" ht="11.25" customHeight="1">
      <c r="A103" s="51" t="s">
        <v>13</v>
      </c>
      <c r="B103" s="56" t="s">
        <v>170</v>
      </c>
      <c r="C103" s="66" t="s">
        <v>8</v>
      </c>
      <c r="D103" s="39">
        <v>42.9</v>
      </c>
      <c r="E103" s="39"/>
      <c r="F103" s="48">
        <f>ROUND(D103*E103,2)</f>
        <v>0</v>
      </c>
    </row>
    <row r="104" spans="1:6" ht="11.25" customHeight="1">
      <c r="A104" s="51" t="s">
        <v>14</v>
      </c>
      <c r="B104" s="56" t="s">
        <v>169</v>
      </c>
      <c r="C104" s="66" t="s">
        <v>8</v>
      </c>
      <c r="D104" s="42">
        <v>38</v>
      </c>
      <c r="E104" s="42"/>
      <c r="F104" s="53">
        <f>ROUND(D104*E104,2)</f>
        <v>0</v>
      </c>
    </row>
    <row r="105" spans="1:6" ht="12">
      <c r="A105" s="51"/>
      <c r="B105" s="56"/>
      <c r="C105" s="66"/>
      <c r="D105" s="39"/>
      <c r="E105" s="39"/>
      <c r="F105" s="48"/>
    </row>
    <row r="106" spans="1:6" ht="12">
      <c r="A106" s="54" t="s">
        <v>17</v>
      </c>
      <c r="B106" s="55" t="s">
        <v>26</v>
      </c>
      <c r="C106" s="66"/>
      <c r="D106" s="39"/>
      <c r="E106" s="39"/>
      <c r="F106" s="49">
        <f>SUM(F107:F107)</f>
        <v>0</v>
      </c>
    </row>
    <row r="107" spans="1:6" ht="12">
      <c r="A107" s="51" t="s">
        <v>171</v>
      </c>
      <c r="B107" s="56" t="s">
        <v>224</v>
      </c>
      <c r="C107" s="66" t="s">
        <v>8</v>
      </c>
      <c r="D107" s="42">
        <v>226.25</v>
      </c>
      <c r="E107" s="42"/>
      <c r="F107" s="53">
        <f>ROUND(D107*E107,2)</f>
        <v>0</v>
      </c>
    </row>
    <row r="108" spans="1:6" ht="12">
      <c r="A108" s="51"/>
      <c r="B108" s="71"/>
      <c r="C108" s="66"/>
      <c r="D108" s="39"/>
      <c r="E108" s="39"/>
      <c r="F108" s="48"/>
    </row>
    <row r="109" spans="1:6" ht="12">
      <c r="A109" s="54" t="s">
        <v>20</v>
      </c>
      <c r="B109" s="55" t="s">
        <v>29</v>
      </c>
      <c r="C109" s="66"/>
      <c r="D109" s="39"/>
      <c r="E109" s="39"/>
      <c r="F109" s="49">
        <f>SUM(F110:F114)</f>
        <v>0</v>
      </c>
    </row>
    <row r="110" spans="1:6" ht="11.25" customHeight="1">
      <c r="A110" s="51" t="s">
        <v>22</v>
      </c>
      <c r="B110" s="56" t="s">
        <v>225</v>
      </c>
      <c r="C110" s="38" t="s">
        <v>8</v>
      </c>
      <c r="D110" s="39">
        <v>11.8</v>
      </c>
      <c r="E110" s="39"/>
      <c r="F110" s="48">
        <f>ROUND(D110*E110,2)</f>
        <v>0</v>
      </c>
    </row>
    <row r="111" spans="1:6" ht="11.25" customHeight="1">
      <c r="A111" s="51" t="s">
        <v>146</v>
      </c>
      <c r="B111" s="56" t="s">
        <v>226</v>
      </c>
      <c r="C111" s="38" t="s">
        <v>8</v>
      </c>
      <c r="D111" s="42">
        <v>14.08</v>
      </c>
      <c r="E111" s="42"/>
      <c r="F111" s="53">
        <f>ROUND(D111*E111,2)</f>
        <v>0</v>
      </c>
    </row>
    <row r="112" spans="1:6" ht="11.25" customHeight="1">
      <c r="A112" s="51" t="s">
        <v>158</v>
      </c>
      <c r="B112" s="56" t="s">
        <v>227</v>
      </c>
      <c r="C112" s="38" t="s">
        <v>34</v>
      </c>
      <c r="D112" s="39">
        <v>4</v>
      </c>
      <c r="E112" s="39"/>
      <c r="F112" s="48">
        <f>ROUND(D112*E112,2)</f>
        <v>0</v>
      </c>
    </row>
    <row r="113" spans="1:6" ht="11.25" customHeight="1">
      <c r="A113" s="51" t="s">
        <v>228</v>
      </c>
      <c r="B113" s="56" t="s">
        <v>33</v>
      </c>
      <c r="C113" s="38" t="s">
        <v>34</v>
      </c>
      <c r="D113" s="39">
        <v>8</v>
      </c>
      <c r="E113" s="39"/>
      <c r="F113" s="48">
        <f>ROUND(D113*E113,2)</f>
        <v>0</v>
      </c>
    </row>
    <row r="114" spans="1:6" ht="11.25" customHeight="1">
      <c r="A114" s="51" t="s">
        <v>229</v>
      </c>
      <c r="B114" s="56" t="s">
        <v>230</v>
      </c>
      <c r="C114" s="38" t="s">
        <v>8</v>
      </c>
      <c r="D114" s="42">
        <v>6.6</v>
      </c>
      <c r="E114" s="42"/>
      <c r="F114" s="53">
        <f>ROUND(D114*E114,2)</f>
        <v>0</v>
      </c>
    </row>
    <row r="115" spans="1:6" ht="12">
      <c r="A115" s="51"/>
      <c r="B115" s="56"/>
      <c r="C115" s="66"/>
      <c r="D115" s="39"/>
      <c r="E115" s="39"/>
      <c r="F115" s="48"/>
    </row>
    <row r="116" spans="1:6" ht="12">
      <c r="A116" s="54" t="s">
        <v>25</v>
      </c>
      <c r="B116" s="55" t="s">
        <v>36</v>
      </c>
      <c r="C116" s="66"/>
      <c r="D116" s="39"/>
      <c r="E116" s="39"/>
      <c r="F116" s="49">
        <f>SUM(F117:F118)</f>
        <v>0</v>
      </c>
    </row>
    <row r="117" spans="1:6" ht="12">
      <c r="A117" s="51" t="s">
        <v>133</v>
      </c>
      <c r="B117" s="56" t="s">
        <v>38</v>
      </c>
      <c r="C117" s="66" t="s">
        <v>8</v>
      </c>
      <c r="D117" s="39">
        <v>367</v>
      </c>
      <c r="E117" s="39"/>
      <c r="F117" s="48">
        <f>ROUND(D117*E117,2)</f>
        <v>0</v>
      </c>
    </row>
    <row r="118" spans="1:6" ht="11.25" customHeight="1">
      <c r="A118" s="51" t="s">
        <v>27</v>
      </c>
      <c r="B118" s="56" t="s">
        <v>145</v>
      </c>
      <c r="C118" s="66" t="s">
        <v>8</v>
      </c>
      <c r="D118" s="42">
        <v>367</v>
      </c>
      <c r="E118" s="42"/>
      <c r="F118" s="53">
        <f>ROUND(D118*E118,2)</f>
        <v>0</v>
      </c>
    </row>
    <row r="119" spans="1:6" ht="12">
      <c r="A119" s="51"/>
      <c r="B119" s="56"/>
      <c r="C119" s="66"/>
      <c r="D119" s="39"/>
      <c r="E119" s="39"/>
      <c r="F119" s="48"/>
    </row>
    <row r="120" spans="1:6" ht="12">
      <c r="A120" s="54" t="s">
        <v>28</v>
      </c>
      <c r="B120" s="55" t="s">
        <v>41</v>
      </c>
      <c r="C120" s="66"/>
      <c r="D120" s="39"/>
      <c r="E120" s="39"/>
      <c r="F120" s="49">
        <f>SUM(F121:F123)</f>
        <v>0</v>
      </c>
    </row>
    <row r="121" spans="1:6" ht="11.25" customHeight="1">
      <c r="A121" s="51" t="s">
        <v>30</v>
      </c>
      <c r="B121" s="56" t="s">
        <v>43</v>
      </c>
      <c r="C121" s="66" t="s">
        <v>8</v>
      </c>
      <c r="D121" s="42">
        <v>62</v>
      </c>
      <c r="E121" s="42"/>
      <c r="F121" s="53">
        <f>ROUND(D121*E121,2)</f>
        <v>0</v>
      </c>
    </row>
    <row r="122" spans="1:6" ht="11.25" customHeight="1">
      <c r="A122" s="51" t="s">
        <v>31</v>
      </c>
      <c r="B122" s="56" t="s">
        <v>45</v>
      </c>
      <c r="C122" s="66" t="s">
        <v>8</v>
      </c>
      <c r="D122" s="39">
        <v>19.5</v>
      </c>
      <c r="E122" s="39"/>
      <c r="F122" s="48">
        <f>ROUND(D122*E122,2)</f>
        <v>0</v>
      </c>
    </row>
    <row r="123" spans="1:6" ht="11.25" customHeight="1">
      <c r="A123" s="51" t="s">
        <v>32</v>
      </c>
      <c r="B123" s="56" t="s">
        <v>47</v>
      </c>
      <c r="C123" s="66" t="s">
        <v>8</v>
      </c>
      <c r="D123" s="39">
        <v>39.5</v>
      </c>
      <c r="E123" s="39"/>
      <c r="F123" s="48">
        <f>ROUND(D123*E123,2)</f>
        <v>0</v>
      </c>
    </row>
    <row r="124" spans="1:6" ht="12">
      <c r="A124" s="51"/>
      <c r="B124" s="55"/>
      <c r="C124" s="35"/>
      <c r="D124" s="39"/>
      <c r="E124" s="39"/>
      <c r="F124" s="48"/>
    </row>
    <row r="125" spans="1:6" ht="12">
      <c r="A125" s="54" t="s">
        <v>35</v>
      </c>
      <c r="B125" s="55" t="s">
        <v>49</v>
      </c>
      <c r="C125" s="66"/>
      <c r="D125" s="42"/>
      <c r="E125" s="42"/>
      <c r="F125" s="52">
        <f>SUM(F126:F129)</f>
        <v>0</v>
      </c>
    </row>
    <row r="126" spans="1:6" ht="11.25" customHeight="1">
      <c r="A126" s="51" t="s">
        <v>37</v>
      </c>
      <c r="B126" s="56" t="s">
        <v>51</v>
      </c>
      <c r="C126" s="66" t="s">
        <v>8</v>
      </c>
      <c r="D126" s="39">
        <v>97.73</v>
      </c>
      <c r="E126" s="39"/>
      <c r="F126" s="48">
        <f>ROUND(D126*E126,2)</f>
        <v>0</v>
      </c>
    </row>
    <row r="127" spans="1:6" ht="11.25" customHeight="1">
      <c r="A127" s="51" t="s">
        <v>39</v>
      </c>
      <c r="B127" s="56" t="s">
        <v>231</v>
      </c>
      <c r="C127" s="66" t="s">
        <v>8</v>
      </c>
      <c r="D127" s="39">
        <v>105</v>
      </c>
      <c r="E127" s="39"/>
      <c r="F127" s="48">
        <f>ROUND(D127*E127,2)</f>
        <v>0</v>
      </c>
    </row>
    <row r="128" spans="1:6" ht="11.25" customHeight="1">
      <c r="A128" s="51" t="s">
        <v>134</v>
      </c>
      <c r="B128" s="56" t="s">
        <v>232</v>
      </c>
      <c r="C128" s="66" t="s">
        <v>8</v>
      </c>
      <c r="D128" s="42">
        <v>185</v>
      </c>
      <c r="E128" s="42"/>
      <c r="F128" s="53">
        <f>ROUND(D128*E128,2)</f>
        <v>0</v>
      </c>
    </row>
    <row r="129" spans="1:6" ht="11.25" customHeight="1">
      <c r="A129" s="51" t="s">
        <v>135</v>
      </c>
      <c r="B129" s="56" t="s">
        <v>53</v>
      </c>
      <c r="C129" s="66" t="s">
        <v>8</v>
      </c>
      <c r="D129" s="39">
        <v>13.9</v>
      </c>
      <c r="E129" s="39"/>
      <c r="F129" s="48">
        <f>ROUND(D129*E129,2)</f>
        <v>0</v>
      </c>
    </row>
    <row r="130" spans="1:6" ht="12">
      <c r="A130" s="51"/>
      <c r="B130" s="56"/>
      <c r="C130" s="66"/>
      <c r="D130" s="39"/>
      <c r="E130" s="39"/>
      <c r="F130" s="48"/>
    </row>
    <row r="131" spans="1:6" ht="12">
      <c r="A131" s="54" t="s">
        <v>40</v>
      </c>
      <c r="B131" s="55" t="s">
        <v>55</v>
      </c>
      <c r="C131" s="66"/>
      <c r="D131" s="39"/>
      <c r="E131" s="39"/>
      <c r="F131" s="49">
        <f>SUM(F132:F136)</f>
        <v>0</v>
      </c>
    </row>
    <row r="132" spans="1:6" ht="11.25" customHeight="1">
      <c r="A132" s="51" t="s">
        <v>42</v>
      </c>
      <c r="B132" s="56" t="s">
        <v>57</v>
      </c>
      <c r="C132" s="66" t="s">
        <v>8</v>
      </c>
      <c r="D132" s="42">
        <v>718</v>
      </c>
      <c r="E132" s="42"/>
      <c r="F132" s="53">
        <f>ROUND(D132*E132,2)</f>
        <v>0</v>
      </c>
    </row>
    <row r="133" spans="1:6" ht="11.25" customHeight="1">
      <c r="A133" s="51" t="s">
        <v>44</v>
      </c>
      <c r="B133" s="56" t="s">
        <v>233</v>
      </c>
      <c r="C133" s="66" t="s">
        <v>8</v>
      </c>
      <c r="D133" s="39">
        <v>530</v>
      </c>
      <c r="E133" s="39"/>
      <c r="F133" s="48">
        <f>ROUND(D133*E133,2)</f>
        <v>0</v>
      </c>
    </row>
    <row r="134" spans="1:6" ht="11.25" customHeight="1">
      <c r="A134" s="51" t="s">
        <v>46</v>
      </c>
      <c r="B134" s="56" t="s">
        <v>234</v>
      </c>
      <c r="C134" s="66" t="s">
        <v>8</v>
      </c>
      <c r="D134" s="39">
        <v>6.9</v>
      </c>
      <c r="E134" s="39"/>
      <c r="F134" s="48">
        <f>ROUND(D134*E134,2)</f>
        <v>0</v>
      </c>
    </row>
    <row r="135" spans="1:6" ht="11.25" customHeight="1">
      <c r="A135" s="51" t="s">
        <v>136</v>
      </c>
      <c r="B135" s="56" t="s">
        <v>235</v>
      </c>
      <c r="C135" s="66" t="s">
        <v>8</v>
      </c>
      <c r="D135" s="42">
        <v>404.83</v>
      </c>
      <c r="E135" s="42"/>
      <c r="F135" s="53">
        <f>ROUND(D135*E135,2)</f>
        <v>0</v>
      </c>
    </row>
    <row r="136" spans="1:6" ht="11.25" customHeight="1">
      <c r="A136" s="51" t="s">
        <v>137</v>
      </c>
      <c r="B136" s="56" t="s">
        <v>94</v>
      </c>
      <c r="C136" s="66" t="s">
        <v>8</v>
      </c>
      <c r="D136" s="39">
        <v>86</v>
      </c>
      <c r="E136" s="39"/>
      <c r="F136" s="48">
        <f>ROUND(D136*E136,2)</f>
        <v>0</v>
      </c>
    </row>
    <row r="137" spans="1:6" ht="12">
      <c r="A137" s="51"/>
      <c r="B137" s="56"/>
      <c r="C137" s="66"/>
      <c r="D137" s="39"/>
      <c r="E137" s="39"/>
      <c r="F137" s="48"/>
    </row>
    <row r="138" spans="1:6" ht="12">
      <c r="A138" s="54" t="s">
        <v>48</v>
      </c>
      <c r="B138" s="55" t="s">
        <v>216</v>
      </c>
      <c r="C138" s="66"/>
      <c r="D138" s="39"/>
      <c r="E138" s="39"/>
      <c r="F138" s="49">
        <f>SUM(F139:F139)</f>
        <v>0</v>
      </c>
    </row>
    <row r="139" spans="1:6" ht="11.25" customHeight="1">
      <c r="A139" s="51" t="s">
        <v>236</v>
      </c>
      <c r="B139" s="56" t="s">
        <v>237</v>
      </c>
      <c r="C139" s="66" t="s">
        <v>16</v>
      </c>
      <c r="D139" s="39">
        <v>18</v>
      </c>
      <c r="E139" s="39"/>
      <c r="F139" s="48">
        <f>ROUND(D139*E139,2)</f>
        <v>0</v>
      </c>
    </row>
    <row r="140" spans="1:6" ht="12">
      <c r="A140" s="51"/>
      <c r="B140" s="56"/>
      <c r="C140" s="66"/>
      <c r="D140" s="39"/>
      <c r="E140" s="39"/>
      <c r="F140" s="48"/>
    </row>
    <row r="141" spans="1:6" ht="12">
      <c r="A141" s="54" t="s">
        <v>54</v>
      </c>
      <c r="B141" s="55" t="s">
        <v>238</v>
      </c>
      <c r="C141" s="66"/>
      <c r="D141" s="42"/>
      <c r="E141" s="42"/>
      <c r="F141" s="52">
        <f>SUM(F142:F178)</f>
        <v>0</v>
      </c>
    </row>
    <row r="142" spans="1:6" ht="11.25" customHeight="1">
      <c r="A142" s="51" t="s">
        <v>56</v>
      </c>
      <c r="B142" s="56" t="s">
        <v>239</v>
      </c>
      <c r="C142" s="38" t="s">
        <v>8</v>
      </c>
      <c r="D142" s="39">
        <v>9.15</v>
      </c>
      <c r="E142" s="39"/>
      <c r="F142" s="48">
        <f aca="true" t="shared" si="4" ref="F142:F178">ROUND(D142*E142,2)</f>
        <v>0</v>
      </c>
    </row>
    <row r="143" spans="1:6" ht="11.25" customHeight="1">
      <c r="A143" s="51" t="s">
        <v>58</v>
      </c>
      <c r="B143" s="56" t="s">
        <v>240</v>
      </c>
      <c r="C143" s="38" t="s">
        <v>8</v>
      </c>
      <c r="D143" s="39">
        <v>74.46</v>
      </c>
      <c r="E143" s="39"/>
      <c r="F143" s="48">
        <f t="shared" si="4"/>
        <v>0</v>
      </c>
    </row>
    <row r="144" spans="1:6" ht="11.25" customHeight="1">
      <c r="A144" s="51" t="s">
        <v>60</v>
      </c>
      <c r="B144" s="56" t="s">
        <v>241</v>
      </c>
      <c r="C144" s="38" t="s">
        <v>8</v>
      </c>
      <c r="D144" s="39">
        <v>22</v>
      </c>
      <c r="E144" s="39"/>
      <c r="F144" s="48">
        <f t="shared" si="4"/>
        <v>0</v>
      </c>
    </row>
    <row r="145" spans="1:6" ht="11.25" customHeight="1">
      <c r="A145" s="51" t="s">
        <v>93</v>
      </c>
      <c r="B145" s="56" t="s">
        <v>242</v>
      </c>
      <c r="C145" s="38" t="s">
        <v>15</v>
      </c>
      <c r="D145" s="42">
        <v>0.3</v>
      </c>
      <c r="E145" s="42"/>
      <c r="F145" s="53">
        <f t="shared" si="4"/>
        <v>0</v>
      </c>
    </row>
    <row r="146" spans="1:6" ht="11.25" customHeight="1">
      <c r="A146" s="51" t="s">
        <v>138</v>
      </c>
      <c r="B146" s="56" t="s">
        <v>243</v>
      </c>
      <c r="C146" s="38" t="s">
        <v>15</v>
      </c>
      <c r="D146" s="39">
        <v>0.39</v>
      </c>
      <c r="E146" s="39"/>
      <c r="F146" s="48">
        <f t="shared" si="4"/>
        <v>0</v>
      </c>
    </row>
    <row r="147" spans="1:6" ht="11.25" customHeight="1">
      <c r="A147" s="51" t="s">
        <v>244</v>
      </c>
      <c r="B147" s="56" t="s">
        <v>23</v>
      </c>
      <c r="C147" s="38" t="s">
        <v>8</v>
      </c>
      <c r="D147" s="39">
        <v>4.94</v>
      </c>
      <c r="E147" s="39"/>
      <c r="F147" s="48">
        <f t="shared" si="4"/>
        <v>0</v>
      </c>
    </row>
    <row r="148" spans="1:6" ht="11.25" customHeight="1">
      <c r="A148" s="51" t="s">
        <v>245</v>
      </c>
      <c r="B148" s="56" t="s">
        <v>24</v>
      </c>
      <c r="C148" s="38" t="s">
        <v>8</v>
      </c>
      <c r="D148" s="42">
        <v>12.26</v>
      </c>
      <c r="E148" s="42"/>
      <c r="F148" s="53">
        <f t="shared" si="4"/>
        <v>0</v>
      </c>
    </row>
    <row r="149" spans="1:6" ht="12">
      <c r="A149" s="51" t="s">
        <v>246</v>
      </c>
      <c r="B149" s="56" t="s">
        <v>38</v>
      </c>
      <c r="C149" s="38" t="s">
        <v>8</v>
      </c>
      <c r="D149" s="39">
        <v>29.46</v>
      </c>
      <c r="E149" s="39"/>
      <c r="F149" s="48">
        <f t="shared" si="4"/>
        <v>0</v>
      </c>
    </row>
    <row r="150" spans="1:6" ht="11.25" customHeight="1">
      <c r="A150" s="51" t="s">
        <v>247</v>
      </c>
      <c r="B150" s="56" t="s">
        <v>248</v>
      </c>
      <c r="C150" s="38" t="s">
        <v>8</v>
      </c>
      <c r="D150" s="39">
        <v>29.46</v>
      </c>
      <c r="E150" s="39"/>
      <c r="F150" s="48">
        <f t="shared" si="4"/>
        <v>0</v>
      </c>
    </row>
    <row r="151" spans="1:6" ht="11.25" customHeight="1">
      <c r="A151" s="51" t="s">
        <v>249</v>
      </c>
      <c r="B151" s="56" t="s">
        <v>71</v>
      </c>
      <c r="C151" s="38" t="s">
        <v>72</v>
      </c>
      <c r="D151" s="39">
        <v>6</v>
      </c>
      <c r="E151" s="39"/>
      <c r="F151" s="48">
        <f t="shared" si="4"/>
        <v>0</v>
      </c>
    </row>
    <row r="152" spans="1:6" ht="11.25" customHeight="1">
      <c r="A152" s="51" t="s">
        <v>250</v>
      </c>
      <c r="B152" s="56" t="s">
        <v>251</v>
      </c>
      <c r="C152" s="38" t="s">
        <v>72</v>
      </c>
      <c r="D152" s="42">
        <v>7</v>
      </c>
      <c r="E152" s="42"/>
      <c r="F152" s="53">
        <f t="shared" si="4"/>
        <v>0</v>
      </c>
    </row>
    <row r="153" spans="1:6" ht="11.25" customHeight="1">
      <c r="A153" s="51" t="s">
        <v>252</v>
      </c>
      <c r="B153" s="56" t="s">
        <v>253</v>
      </c>
      <c r="C153" s="38" t="s">
        <v>72</v>
      </c>
      <c r="D153" s="39">
        <v>3</v>
      </c>
      <c r="E153" s="39"/>
      <c r="F153" s="48">
        <f t="shared" si="4"/>
        <v>0</v>
      </c>
    </row>
    <row r="154" spans="1:6" ht="11.25" customHeight="1">
      <c r="A154" s="51" t="s">
        <v>254</v>
      </c>
      <c r="B154" s="56" t="s">
        <v>73</v>
      </c>
      <c r="C154" s="38" t="s">
        <v>72</v>
      </c>
      <c r="D154" s="39">
        <v>16</v>
      </c>
      <c r="E154" s="39"/>
      <c r="F154" s="48">
        <f t="shared" si="4"/>
        <v>0</v>
      </c>
    </row>
    <row r="155" spans="1:6" ht="11.25" customHeight="1">
      <c r="A155" s="51" t="s">
        <v>255</v>
      </c>
      <c r="B155" s="56" t="s">
        <v>256</v>
      </c>
      <c r="C155" s="38" t="s">
        <v>7</v>
      </c>
      <c r="D155" s="42">
        <v>4</v>
      </c>
      <c r="E155" s="42"/>
      <c r="F155" s="53">
        <f t="shared" si="4"/>
        <v>0</v>
      </c>
    </row>
    <row r="156" spans="1:6" ht="11.25" customHeight="1">
      <c r="A156" s="51" t="s">
        <v>257</v>
      </c>
      <c r="B156" s="56" t="s">
        <v>258</v>
      </c>
      <c r="C156" s="38" t="s">
        <v>7</v>
      </c>
      <c r="D156" s="39">
        <v>1</v>
      </c>
      <c r="E156" s="39"/>
      <c r="F156" s="48">
        <f t="shared" si="4"/>
        <v>0</v>
      </c>
    </row>
    <row r="157" spans="1:6" ht="11.25" customHeight="1">
      <c r="A157" s="51" t="s">
        <v>259</v>
      </c>
      <c r="B157" s="56" t="s">
        <v>260</v>
      </c>
      <c r="C157" s="38" t="s">
        <v>74</v>
      </c>
      <c r="D157" s="39">
        <v>5</v>
      </c>
      <c r="E157" s="39"/>
      <c r="F157" s="48">
        <f t="shared" si="4"/>
        <v>0</v>
      </c>
    </row>
    <row r="158" spans="1:6" ht="11.25" customHeight="1">
      <c r="A158" s="51" t="s">
        <v>261</v>
      </c>
      <c r="B158" s="56" t="s">
        <v>262</v>
      </c>
      <c r="C158" s="38" t="s">
        <v>74</v>
      </c>
      <c r="D158" s="39">
        <v>5</v>
      </c>
      <c r="E158" s="39"/>
      <c r="F158" s="48">
        <f t="shared" si="4"/>
        <v>0</v>
      </c>
    </row>
    <row r="159" spans="1:6" ht="11.25" customHeight="1">
      <c r="A159" s="51" t="s">
        <v>263</v>
      </c>
      <c r="B159" s="56" t="s">
        <v>264</v>
      </c>
      <c r="C159" s="38" t="s">
        <v>8</v>
      </c>
      <c r="D159" s="42">
        <v>3.89</v>
      </c>
      <c r="E159" s="42"/>
      <c r="F159" s="53">
        <f t="shared" si="4"/>
        <v>0</v>
      </c>
    </row>
    <row r="160" spans="1:6" ht="11.25" customHeight="1">
      <c r="A160" s="51" t="s">
        <v>265</v>
      </c>
      <c r="B160" s="56" t="s">
        <v>266</v>
      </c>
      <c r="C160" s="38" t="s">
        <v>8</v>
      </c>
      <c r="D160" s="39">
        <v>20.98</v>
      </c>
      <c r="E160" s="39"/>
      <c r="F160" s="48">
        <f t="shared" si="4"/>
        <v>0</v>
      </c>
    </row>
    <row r="161" spans="1:6" ht="11.25" customHeight="1">
      <c r="A161" s="51" t="s">
        <v>267</v>
      </c>
      <c r="B161" s="56" t="s">
        <v>268</v>
      </c>
      <c r="C161" s="38" t="s">
        <v>7</v>
      </c>
      <c r="D161" s="39">
        <v>1</v>
      </c>
      <c r="E161" s="39"/>
      <c r="F161" s="48">
        <f t="shared" si="4"/>
        <v>0</v>
      </c>
    </row>
    <row r="162" spans="1:6" ht="11.25" customHeight="1">
      <c r="A162" s="51" t="s">
        <v>269</v>
      </c>
      <c r="B162" s="56" t="s">
        <v>270</v>
      </c>
      <c r="C162" s="38" t="s">
        <v>7</v>
      </c>
      <c r="D162" s="42">
        <v>5</v>
      </c>
      <c r="E162" s="42"/>
      <c r="F162" s="53">
        <f t="shared" si="4"/>
        <v>0</v>
      </c>
    </row>
    <row r="163" spans="1:6" ht="11.25" customHeight="1">
      <c r="A163" s="51" t="s">
        <v>271</v>
      </c>
      <c r="B163" s="56" t="s">
        <v>272</v>
      </c>
      <c r="C163" s="38" t="s">
        <v>7</v>
      </c>
      <c r="D163" s="39">
        <v>2</v>
      </c>
      <c r="E163" s="39"/>
      <c r="F163" s="48">
        <f t="shared" si="4"/>
        <v>0</v>
      </c>
    </row>
    <row r="164" spans="1:6" ht="11.25" customHeight="1">
      <c r="A164" s="51" t="s">
        <v>273</v>
      </c>
      <c r="B164" s="56" t="s">
        <v>274</v>
      </c>
      <c r="C164" s="38" t="s">
        <v>8</v>
      </c>
      <c r="D164" s="39">
        <v>4</v>
      </c>
      <c r="E164" s="39"/>
      <c r="F164" s="48">
        <f t="shared" si="4"/>
        <v>0</v>
      </c>
    </row>
    <row r="165" spans="1:6" ht="11.25" customHeight="1">
      <c r="A165" s="51" t="s">
        <v>275</v>
      </c>
      <c r="B165" s="56" t="s">
        <v>276</v>
      </c>
      <c r="C165" s="38" t="s">
        <v>72</v>
      </c>
      <c r="D165" s="39">
        <v>5</v>
      </c>
      <c r="E165" s="39"/>
      <c r="F165" s="48">
        <f t="shared" si="4"/>
        <v>0</v>
      </c>
    </row>
    <row r="166" spans="1:6" ht="11.25" customHeight="1">
      <c r="A166" s="51" t="s">
        <v>277</v>
      </c>
      <c r="B166" s="56" t="s">
        <v>278</v>
      </c>
      <c r="C166" s="38" t="s">
        <v>7</v>
      </c>
      <c r="D166" s="42">
        <v>5</v>
      </c>
      <c r="E166" s="42"/>
      <c r="F166" s="53">
        <f t="shared" si="4"/>
        <v>0</v>
      </c>
    </row>
    <row r="167" spans="1:6" ht="11.25" customHeight="1">
      <c r="A167" s="51" t="s">
        <v>279</v>
      </c>
      <c r="B167" s="56" t="s">
        <v>280</v>
      </c>
      <c r="C167" s="38" t="s">
        <v>7</v>
      </c>
      <c r="D167" s="39">
        <v>2</v>
      </c>
      <c r="E167" s="39"/>
      <c r="F167" s="48">
        <f t="shared" si="4"/>
        <v>0</v>
      </c>
    </row>
    <row r="168" spans="1:6" ht="12">
      <c r="A168" s="51" t="s">
        <v>281</v>
      </c>
      <c r="B168" s="56" t="s">
        <v>282</v>
      </c>
      <c r="C168" s="38" t="s">
        <v>7</v>
      </c>
      <c r="D168" s="39">
        <v>2</v>
      </c>
      <c r="E168" s="39"/>
      <c r="F168" s="48">
        <f t="shared" si="4"/>
        <v>0</v>
      </c>
    </row>
    <row r="169" spans="1:6" ht="11.25" customHeight="1">
      <c r="A169" s="51" t="s">
        <v>283</v>
      </c>
      <c r="B169" s="56" t="s">
        <v>284</v>
      </c>
      <c r="C169" s="38" t="s">
        <v>8</v>
      </c>
      <c r="D169" s="42">
        <v>78.33</v>
      </c>
      <c r="E169" s="42"/>
      <c r="F169" s="53">
        <f t="shared" si="4"/>
        <v>0</v>
      </c>
    </row>
    <row r="170" spans="1:6" ht="11.25" customHeight="1">
      <c r="A170" s="51" t="s">
        <v>285</v>
      </c>
      <c r="B170" s="56" t="s">
        <v>286</v>
      </c>
      <c r="C170" s="38" t="s">
        <v>8</v>
      </c>
      <c r="D170" s="39">
        <v>26</v>
      </c>
      <c r="E170" s="39"/>
      <c r="F170" s="48">
        <f t="shared" si="4"/>
        <v>0</v>
      </c>
    </row>
    <row r="171" spans="1:6" ht="11.25" customHeight="1">
      <c r="A171" s="51" t="s">
        <v>287</v>
      </c>
      <c r="B171" s="72" t="s">
        <v>288</v>
      </c>
      <c r="C171" s="43" t="s">
        <v>7</v>
      </c>
      <c r="D171" s="39">
        <v>6</v>
      </c>
      <c r="E171" s="39"/>
      <c r="F171" s="48">
        <f t="shared" si="4"/>
        <v>0</v>
      </c>
    </row>
    <row r="172" spans="1:6" ht="11.25" customHeight="1">
      <c r="A172" s="51" t="s">
        <v>289</v>
      </c>
      <c r="B172" s="72" t="s">
        <v>290</v>
      </c>
      <c r="C172" s="43" t="s">
        <v>7</v>
      </c>
      <c r="D172" s="39">
        <v>2</v>
      </c>
      <c r="E172" s="39"/>
      <c r="F172" s="48">
        <f t="shared" si="4"/>
        <v>0</v>
      </c>
    </row>
    <row r="173" spans="1:6" ht="11.25" customHeight="1">
      <c r="A173" s="51" t="s">
        <v>291</v>
      </c>
      <c r="B173" s="72" t="s">
        <v>292</v>
      </c>
      <c r="C173" s="43" t="s">
        <v>7</v>
      </c>
      <c r="D173" s="42">
        <v>7</v>
      </c>
      <c r="E173" s="42"/>
      <c r="F173" s="53">
        <f t="shared" si="4"/>
        <v>0</v>
      </c>
    </row>
    <row r="174" spans="1:6" ht="12">
      <c r="A174" s="51" t="s">
        <v>293</v>
      </c>
      <c r="B174" s="72" t="s">
        <v>159</v>
      </c>
      <c r="C174" s="38" t="s">
        <v>8</v>
      </c>
      <c r="D174" s="39">
        <v>26</v>
      </c>
      <c r="E174" s="39"/>
      <c r="F174" s="48">
        <f t="shared" si="4"/>
        <v>0</v>
      </c>
    </row>
    <row r="175" spans="1:6" ht="12">
      <c r="A175" s="51" t="s">
        <v>294</v>
      </c>
      <c r="B175" s="72" t="s">
        <v>295</v>
      </c>
      <c r="C175" s="50" t="s">
        <v>296</v>
      </c>
      <c r="D175" s="39">
        <v>4</v>
      </c>
      <c r="E175" s="39"/>
      <c r="F175" s="48">
        <f t="shared" si="4"/>
        <v>0</v>
      </c>
    </row>
    <row r="176" spans="1:6" ht="11.25" customHeight="1">
      <c r="A176" s="51" t="s">
        <v>297</v>
      </c>
      <c r="B176" s="72" t="s">
        <v>298</v>
      </c>
      <c r="C176" s="38" t="s">
        <v>160</v>
      </c>
      <c r="D176" s="42">
        <v>3</v>
      </c>
      <c r="E176" s="42"/>
      <c r="F176" s="53">
        <f t="shared" si="4"/>
        <v>0</v>
      </c>
    </row>
    <row r="177" spans="1:6" ht="12">
      <c r="A177" s="51" t="s">
        <v>299</v>
      </c>
      <c r="B177" s="72" t="s">
        <v>300</v>
      </c>
      <c r="C177" s="50" t="s">
        <v>296</v>
      </c>
      <c r="D177" s="39">
        <v>10</v>
      </c>
      <c r="E177" s="39"/>
      <c r="F177" s="48">
        <f t="shared" si="4"/>
        <v>0</v>
      </c>
    </row>
    <row r="178" spans="1:6" ht="12">
      <c r="A178" s="51" t="s">
        <v>301</v>
      </c>
      <c r="B178" s="72" t="s">
        <v>302</v>
      </c>
      <c r="C178" s="50" t="s">
        <v>303</v>
      </c>
      <c r="D178" s="39">
        <v>2.4</v>
      </c>
      <c r="E178" s="39"/>
      <c r="F178" s="48">
        <f t="shared" si="4"/>
        <v>0</v>
      </c>
    </row>
    <row r="179" spans="1:6" ht="12">
      <c r="A179" s="51"/>
      <c r="B179" s="56"/>
      <c r="C179" s="66"/>
      <c r="D179" s="39"/>
      <c r="E179" s="39"/>
      <c r="F179" s="48"/>
    </row>
    <row r="180" spans="1:6" ht="12">
      <c r="A180" s="54" t="s">
        <v>61</v>
      </c>
      <c r="B180" s="55" t="s">
        <v>75</v>
      </c>
      <c r="C180" s="41"/>
      <c r="D180" s="42"/>
      <c r="E180" s="42"/>
      <c r="F180" s="52">
        <f>SUM(F181:F183)</f>
        <v>0</v>
      </c>
    </row>
    <row r="181" spans="1:6" ht="11.25" customHeight="1">
      <c r="A181" s="51" t="s">
        <v>139</v>
      </c>
      <c r="B181" s="56" t="s">
        <v>304</v>
      </c>
      <c r="C181" s="66" t="s">
        <v>15</v>
      </c>
      <c r="D181" s="39">
        <v>18</v>
      </c>
      <c r="E181" s="39"/>
      <c r="F181" s="48">
        <f>ROUND(D181*E181,2)</f>
        <v>0</v>
      </c>
    </row>
    <row r="182" spans="1:6" ht="11.25" customHeight="1">
      <c r="A182" s="51" t="s">
        <v>305</v>
      </c>
      <c r="B182" s="56" t="s">
        <v>76</v>
      </c>
      <c r="C182" s="66" t="s">
        <v>7</v>
      </c>
      <c r="D182" s="39">
        <v>2</v>
      </c>
      <c r="E182" s="39"/>
      <c r="F182" s="48">
        <f>ROUND(D182*E182,2)</f>
        <v>0</v>
      </c>
    </row>
    <row r="183" spans="1:6" ht="11.25" customHeight="1">
      <c r="A183" s="51" t="s">
        <v>306</v>
      </c>
      <c r="B183" s="56" t="s">
        <v>307</v>
      </c>
      <c r="C183" s="66" t="s">
        <v>16</v>
      </c>
      <c r="D183" s="42">
        <v>25</v>
      </c>
      <c r="E183" s="42"/>
      <c r="F183" s="53">
        <f>ROUND(D183*E183,2)</f>
        <v>0</v>
      </c>
    </row>
    <row r="184" spans="1:6" ht="12">
      <c r="A184" s="51"/>
      <c r="B184" s="55"/>
      <c r="C184" s="35"/>
      <c r="D184" s="39"/>
      <c r="E184" s="39"/>
      <c r="F184" s="48"/>
    </row>
    <row r="185" spans="1:6" ht="12">
      <c r="A185" s="54" t="s">
        <v>62</v>
      </c>
      <c r="B185" s="55" t="s">
        <v>77</v>
      </c>
      <c r="C185" s="66"/>
      <c r="D185" s="39"/>
      <c r="E185" s="39"/>
      <c r="F185" s="49">
        <f>SUM(F186:F201)</f>
        <v>0</v>
      </c>
    </row>
    <row r="186" spans="1:6" ht="11.25" customHeight="1">
      <c r="A186" s="51" t="s">
        <v>63</v>
      </c>
      <c r="B186" s="56" t="s">
        <v>308</v>
      </c>
      <c r="C186" s="38" t="s">
        <v>7</v>
      </c>
      <c r="D186" s="39">
        <v>3</v>
      </c>
      <c r="E186" s="39"/>
      <c r="F186" s="48">
        <f aca="true" t="shared" si="5" ref="F186:F201">ROUND(D186*E186,2)</f>
        <v>0</v>
      </c>
    </row>
    <row r="187" spans="1:6" ht="11.25" customHeight="1">
      <c r="A187" s="51" t="s">
        <v>64</v>
      </c>
      <c r="B187" s="56" t="s">
        <v>79</v>
      </c>
      <c r="C187" s="38" t="s">
        <v>7</v>
      </c>
      <c r="D187" s="42">
        <v>1</v>
      </c>
      <c r="E187" s="42"/>
      <c r="F187" s="53">
        <f t="shared" si="5"/>
        <v>0</v>
      </c>
    </row>
    <row r="188" spans="1:6" ht="11.25" customHeight="1">
      <c r="A188" s="51" t="s">
        <v>65</v>
      </c>
      <c r="B188" s="56" t="s">
        <v>187</v>
      </c>
      <c r="C188" s="38" t="s">
        <v>16</v>
      </c>
      <c r="D188" s="39">
        <v>29</v>
      </c>
      <c r="E188" s="39"/>
      <c r="F188" s="48">
        <f t="shared" si="5"/>
        <v>0</v>
      </c>
    </row>
    <row r="189" spans="1:6" ht="11.25" customHeight="1">
      <c r="A189" s="51" t="s">
        <v>66</v>
      </c>
      <c r="B189" s="56" t="s">
        <v>92</v>
      </c>
      <c r="C189" s="38" t="s">
        <v>16</v>
      </c>
      <c r="D189" s="39">
        <v>10</v>
      </c>
      <c r="E189" s="39"/>
      <c r="F189" s="48">
        <f t="shared" si="5"/>
        <v>0</v>
      </c>
    </row>
    <row r="190" spans="1:6" ht="11.25" customHeight="1">
      <c r="A190" s="51" t="s">
        <v>67</v>
      </c>
      <c r="B190" s="56" t="s">
        <v>95</v>
      </c>
      <c r="C190" s="38" t="s">
        <v>7</v>
      </c>
      <c r="D190" s="42">
        <v>1</v>
      </c>
      <c r="E190" s="42"/>
      <c r="F190" s="53">
        <f t="shared" si="5"/>
        <v>0</v>
      </c>
    </row>
    <row r="191" spans="1:6" ht="11.25" customHeight="1">
      <c r="A191" s="51" t="s">
        <v>68</v>
      </c>
      <c r="B191" s="56" t="s">
        <v>96</v>
      </c>
      <c r="C191" s="38" t="s">
        <v>7</v>
      </c>
      <c r="D191" s="39">
        <v>18</v>
      </c>
      <c r="E191" s="39"/>
      <c r="F191" s="48">
        <f t="shared" si="5"/>
        <v>0</v>
      </c>
    </row>
    <row r="192" spans="1:6" ht="11.25" customHeight="1">
      <c r="A192" s="51" t="s">
        <v>70</v>
      </c>
      <c r="B192" s="56" t="s">
        <v>309</v>
      </c>
      <c r="C192" s="38" t="s">
        <v>74</v>
      </c>
      <c r="D192" s="39">
        <v>1</v>
      </c>
      <c r="E192" s="39"/>
      <c r="F192" s="48">
        <f t="shared" si="5"/>
        <v>0</v>
      </c>
    </row>
    <row r="193" spans="1:6" ht="11.25" customHeight="1">
      <c r="A193" s="51" t="s">
        <v>165</v>
      </c>
      <c r="B193" s="56" t="s">
        <v>161</v>
      </c>
      <c r="C193" s="38" t="s">
        <v>164</v>
      </c>
      <c r="D193" s="42">
        <v>4</v>
      </c>
      <c r="E193" s="42"/>
      <c r="F193" s="53">
        <f t="shared" si="5"/>
        <v>0</v>
      </c>
    </row>
    <row r="194" spans="1:6" ht="11.25" customHeight="1">
      <c r="A194" s="51" t="s">
        <v>166</v>
      </c>
      <c r="B194" s="56" t="s">
        <v>162</v>
      </c>
      <c r="C194" s="38" t="s">
        <v>164</v>
      </c>
      <c r="D194" s="39">
        <v>11</v>
      </c>
      <c r="E194" s="39"/>
      <c r="F194" s="48">
        <f t="shared" si="5"/>
        <v>0</v>
      </c>
    </row>
    <row r="195" spans="1:6" ht="11.25" customHeight="1">
      <c r="A195" s="51" t="s">
        <v>167</v>
      </c>
      <c r="B195" s="56" t="s">
        <v>163</v>
      </c>
      <c r="C195" s="38" t="s">
        <v>164</v>
      </c>
      <c r="D195" s="39">
        <v>14</v>
      </c>
      <c r="E195" s="39"/>
      <c r="F195" s="48">
        <f t="shared" si="5"/>
        <v>0</v>
      </c>
    </row>
    <row r="196" spans="1:6" ht="11.25" customHeight="1">
      <c r="A196" s="51" t="s">
        <v>310</v>
      </c>
      <c r="B196" s="56" t="s">
        <v>311</v>
      </c>
      <c r="C196" s="38" t="s">
        <v>160</v>
      </c>
      <c r="D196" s="42">
        <v>1</v>
      </c>
      <c r="E196" s="42"/>
      <c r="F196" s="53">
        <f t="shared" si="5"/>
        <v>0</v>
      </c>
    </row>
    <row r="197" spans="1:6" ht="11.25" customHeight="1">
      <c r="A197" s="51" t="s">
        <v>312</v>
      </c>
      <c r="B197" s="56" t="s">
        <v>313</v>
      </c>
      <c r="C197" s="38" t="s">
        <v>8</v>
      </c>
      <c r="D197" s="39">
        <v>220</v>
      </c>
      <c r="E197" s="39"/>
      <c r="F197" s="48">
        <f t="shared" si="5"/>
        <v>0</v>
      </c>
    </row>
    <row r="198" spans="1:6" ht="11.25" customHeight="1">
      <c r="A198" s="51" t="s">
        <v>314</v>
      </c>
      <c r="B198" s="56" t="s">
        <v>315</v>
      </c>
      <c r="C198" s="38" t="s">
        <v>160</v>
      </c>
      <c r="D198" s="39">
        <v>1</v>
      </c>
      <c r="E198" s="39"/>
      <c r="F198" s="48">
        <f t="shared" si="5"/>
        <v>0</v>
      </c>
    </row>
    <row r="199" spans="1:6" ht="11.25" customHeight="1">
      <c r="A199" s="51" t="s">
        <v>316</v>
      </c>
      <c r="B199" s="56" t="s">
        <v>317</v>
      </c>
      <c r="C199" s="38" t="s">
        <v>16</v>
      </c>
      <c r="D199" s="39">
        <v>160</v>
      </c>
      <c r="E199" s="39"/>
      <c r="F199" s="48">
        <f t="shared" si="5"/>
        <v>0</v>
      </c>
    </row>
    <row r="200" spans="1:6" ht="11.25" customHeight="1">
      <c r="A200" s="51" t="s">
        <v>318</v>
      </c>
      <c r="B200" s="56" t="s">
        <v>319</v>
      </c>
      <c r="C200" s="38" t="s">
        <v>160</v>
      </c>
      <c r="D200" s="39">
        <v>1</v>
      </c>
      <c r="E200" s="39"/>
      <c r="F200" s="48">
        <f t="shared" si="5"/>
        <v>0</v>
      </c>
    </row>
    <row r="201" spans="1:6" ht="12">
      <c r="A201" s="51" t="s">
        <v>316</v>
      </c>
      <c r="B201" s="56" t="s">
        <v>320</v>
      </c>
      <c r="C201" s="38" t="s">
        <v>160</v>
      </c>
      <c r="D201" s="39">
        <v>8</v>
      </c>
      <c r="E201" s="39"/>
      <c r="F201" s="48">
        <f t="shared" si="5"/>
        <v>0</v>
      </c>
    </row>
    <row r="202" spans="1:6" ht="12">
      <c r="A202" s="54"/>
      <c r="B202" s="56"/>
      <c r="C202" s="66"/>
      <c r="D202" s="67"/>
      <c r="E202" s="67"/>
      <c r="F202" s="69"/>
    </row>
    <row r="203" spans="1:6" ht="12.75" thickBot="1">
      <c r="A203" s="73"/>
      <c r="B203" s="74" t="s">
        <v>168</v>
      </c>
      <c r="C203" s="75"/>
      <c r="D203" s="76"/>
      <c r="E203" s="76"/>
      <c r="F203" s="77">
        <f>SUM(F88:F202)/2</f>
        <v>0</v>
      </c>
    </row>
    <row r="204" ht="12.75" thickBot="1"/>
    <row r="205" spans="1:6" ht="12.75" thickBot="1">
      <c r="A205" s="45" t="s">
        <v>321</v>
      </c>
      <c r="B205" s="46"/>
      <c r="C205" s="46"/>
      <c r="D205" s="46"/>
      <c r="E205" s="46"/>
      <c r="F205" s="47"/>
    </row>
    <row r="206" ht="12.75" thickBot="1"/>
    <row r="207" spans="1:6" ht="12">
      <c r="A207" s="62" t="s">
        <v>86</v>
      </c>
      <c r="B207" s="63" t="s">
        <v>0</v>
      </c>
      <c r="C207" s="64" t="s">
        <v>1</v>
      </c>
      <c r="D207" s="87" t="s">
        <v>2</v>
      </c>
      <c r="E207" s="87" t="s">
        <v>3</v>
      </c>
      <c r="F207" s="88" t="s">
        <v>4</v>
      </c>
    </row>
    <row r="208" spans="1:6" ht="12">
      <c r="A208" s="54"/>
      <c r="B208" s="65"/>
      <c r="C208" s="35"/>
      <c r="D208" s="89"/>
      <c r="E208" s="89"/>
      <c r="F208" s="68"/>
    </row>
    <row r="209" spans="1:6" ht="12">
      <c r="A209" s="54" t="s">
        <v>5</v>
      </c>
      <c r="B209" s="55" t="s">
        <v>10</v>
      </c>
      <c r="C209" s="66"/>
      <c r="D209" s="67"/>
      <c r="E209" s="67"/>
      <c r="F209" s="68">
        <f>SUM(F210:F216)</f>
        <v>0</v>
      </c>
    </row>
    <row r="210" spans="1:6" ht="12">
      <c r="A210" s="51" t="s">
        <v>178</v>
      </c>
      <c r="B210" s="56" t="s">
        <v>147</v>
      </c>
      <c r="C210" s="38" t="s">
        <v>8</v>
      </c>
      <c r="D210" s="39">
        <v>300</v>
      </c>
      <c r="E210" s="40"/>
      <c r="F210" s="69">
        <f aca="true" t="shared" si="6" ref="F210:F216">ROUND(D210*E210,2)</f>
        <v>0</v>
      </c>
    </row>
    <row r="211" spans="1:6" ht="12">
      <c r="A211" s="51" t="s">
        <v>152</v>
      </c>
      <c r="B211" s="56" t="s">
        <v>148</v>
      </c>
      <c r="C211" s="38" t="s">
        <v>8</v>
      </c>
      <c r="D211" s="39">
        <v>50</v>
      </c>
      <c r="E211" s="40"/>
      <c r="F211" s="69">
        <f t="shared" si="6"/>
        <v>0</v>
      </c>
    </row>
    <row r="212" spans="1:6" ht="12">
      <c r="A212" s="51" t="s">
        <v>153</v>
      </c>
      <c r="B212" s="56" t="s">
        <v>219</v>
      </c>
      <c r="C212" s="38" t="s">
        <v>155</v>
      </c>
      <c r="D212" s="42">
        <v>18.9</v>
      </c>
      <c r="E212" s="40"/>
      <c r="F212" s="69">
        <f t="shared" si="6"/>
        <v>0</v>
      </c>
    </row>
    <row r="213" spans="1:6" ht="12">
      <c r="A213" s="51" t="s">
        <v>179</v>
      </c>
      <c r="B213" s="56" t="s">
        <v>149</v>
      </c>
      <c r="C213" s="41" t="s">
        <v>156</v>
      </c>
      <c r="D213" s="39">
        <v>0.31</v>
      </c>
      <c r="E213" s="40"/>
      <c r="F213" s="69">
        <f t="shared" si="6"/>
        <v>0</v>
      </c>
    </row>
    <row r="214" spans="1:6" ht="12">
      <c r="A214" s="51" t="s">
        <v>154</v>
      </c>
      <c r="B214" s="56" t="s">
        <v>220</v>
      </c>
      <c r="C214" s="41" t="s">
        <v>155</v>
      </c>
      <c r="D214" s="39">
        <v>118.8</v>
      </c>
      <c r="E214" s="40"/>
      <c r="F214" s="69">
        <f t="shared" si="6"/>
        <v>0</v>
      </c>
    </row>
    <row r="215" spans="1:6" ht="12">
      <c r="A215" s="51" t="s">
        <v>221</v>
      </c>
      <c r="B215" s="56" t="s">
        <v>150</v>
      </c>
      <c r="C215" s="41" t="s">
        <v>155</v>
      </c>
      <c r="D215" s="39">
        <v>179.34</v>
      </c>
      <c r="E215" s="40"/>
      <c r="F215" s="69">
        <f t="shared" si="6"/>
        <v>0</v>
      </c>
    </row>
    <row r="216" spans="1:6" ht="12">
      <c r="A216" s="51" t="s">
        <v>222</v>
      </c>
      <c r="B216" s="56" t="s">
        <v>151</v>
      </c>
      <c r="C216" s="41" t="s">
        <v>155</v>
      </c>
      <c r="D216" s="42">
        <v>1.8</v>
      </c>
      <c r="E216" s="40"/>
      <c r="F216" s="69">
        <f t="shared" si="6"/>
        <v>0</v>
      </c>
    </row>
    <row r="217" spans="1:6" ht="12">
      <c r="A217" s="51"/>
      <c r="B217" s="56"/>
      <c r="C217" s="66"/>
      <c r="D217" s="67"/>
      <c r="E217" s="67"/>
      <c r="F217" s="69"/>
    </row>
    <row r="218" spans="1:6" ht="12">
      <c r="A218" s="54" t="s">
        <v>6</v>
      </c>
      <c r="B218" s="55" t="s">
        <v>18</v>
      </c>
      <c r="C218" s="66"/>
      <c r="D218" s="67"/>
      <c r="E218" s="67"/>
      <c r="F218" s="68">
        <f>SUM(F219:F219)</f>
        <v>0</v>
      </c>
    </row>
    <row r="219" spans="1:6" ht="12">
      <c r="A219" s="51" t="s">
        <v>223</v>
      </c>
      <c r="B219" s="56" t="s">
        <v>19</v>
      </c>
      <c r="C219" s="66" t="s">
        <v>15</v>
      </c>
      <c r="D219" s="39">
        <v>4.2</v>
      </c>
      <c r="E219" s="39"/>
      <c r="F219" s="48">
        <f>ROUND(D219*E219,2)</f>
        <v>0</v>
      </c>
    </row>
    <row r="220" spans="1:6" ht="12">
      <c r="A220" s="51"/>
      <c r="B220" s="56"/>
      <c r="C220" s="66"/>
      <c r="D220" s="39"/>
      <c r="E220" s="39"/>
      <c r="F220" s="48"/>
    </row>
    <row r="221" spans="1:6" ht="12">
      <c r="A221" s="54" t="s">
        <v>9</v>
      </c>
      <c r="B221" s="55" t="s">
        <v>21</v>
      </c>
      <c r="C221" s="66"/>
      <c r="D221" s="42"/>
      <c r="E221" s="42"/>
      <c r="F221" s="52">
        <f>SUM(F222:F225)</f>
        <v>0</v>
      </c>
    </row>
    <row r="222" spans="1:6" ht="12">
      <c r="A222" s="51" t="s">
        <v>11</v>
      </c>
      <c r="B222" s="56" t="s">
        <v>23</v>
      </c>
      <c r="C222" s="66" t="s">
        <v>8</v>
      </c>
      <c r="D222" s="39">
        <v>25</v>
      </c>
      <c r="E222" s="39"/>
      <c r="F222" s="48">
        <f>ROUND(D222*E222,2)</f>
        <v>0</v>
      </c>
    </row>
    <row r="223" spans="1:6" ht="12">
      <c r="A223" s="51" t="s">
        <v>12</v>
      </c>
      <c r="B223" s="56" t="s">
        <v>24</v>
      </c>
      <c r="C223" s="66" t="s">
        <v>8</v>
      </c>
      <c r="D223" s="39">
        <v>38</v>
      </c>
      <c r="E223" s="39"/>
      <c r="F223" s="48">
        <f>ROUND(D223*E223,2)</f>
        <v>0</v>
      </c>
    </row>
    <row r="224" spans="1:6" ht="12">
      <c r="A224" s="51" t="s">
        <v>13</v>
      </c>
      <c r="B224" s="56" t="s">
        <v>170</v>
      </c>
      <c r="C224" s="66" t="s">
        <v>8</v>
      </c>
      <c r="D224" s="39">
        <v>20</v>
      </c>
      <c r="E224" s="39"/>
      <c r="F224" s="48">
        <f>ROUND(D224*E224,2)</f>
        <v>0</v>
      </c>
    </row>
    <row r="225" spans="1:6" ht="12">
      <c r="A225" s="51" t="s">
        <v>14</v>
      </c>
      <c r="B225" s="56" t="s">
        <v>169</v>
      </c>
      <c r="C225" s="66" t="s">
        <v>8</v>
      </c>
      <c r="D225" s="42">
        <v>22</v>
      </c>
      <c r="E225" s="42"/>
      <c r="F225" s="53">
        <f>ROUND(D225*E225,2)</f>
        <v>0</v>
      </c>
    </row>
    <row r="226" spans="1:6" ht="12">
      <c r="A226" s="51"/>
      <c r="B226" s="56"/>
      <c r="C226" s="66"/>
      <c r="D226" s="39"/>
      <c r="E226" s="39"/>
      <c r="F226" s="48"/>
    </row>
    <row r="227" spans="1:6" ht="12">
      <c r="A227" s="54" t="s">
        <v>17</v>
      </c>
      <c r="B227" s="55" t="s">
        <v>26</v>
      </c>
      <c r="C227" s="66"/>
      <c r="D227" s="39"/>
      <c r="E227" s="39"/>
      <c r="F227" s="49">
        <f>SUM(F228:F230)</f>
        <v>0</v>
      </c>
    </row>
    <row r="228" spans="1:6" ht="12">
      <c r="A228" s="51" t="s">
        <v>171</v>
      </c>
      <c r="B228" s="56" t="s">
        <v>157</v>
      </c>
      <c r="C228" s="41" t="s">
        <v>8</v>
      </c>
      <c r="D228" s="39">
        <v>120</v>
      </c>
      <c r="E228" s="40"/>
      <c r="F228" s="69">
        <f>ROUND(D228*E228,2)</f>
        <v>0</v>
      </c>
    </row>
    <row r="229" spans="1:6" ht="12">
      <c r="A229" s="51" t="s">
        <v>172</v>
      </c>
      <c r="B229" s="70" t="s">
        <v>174</v>
      </c>
      <c r="C229" s="41" t="s">
        <v>8</v>
      </c>
      <c r="D229" s="39">
        <v>68</v>
      </c>
      <c r="E229" s="40"/>
      <c r="F229" s="69">
        <f>ROUND(D229*E229,2)</f>
        <v>0</v>
      </c>
    </row>
    <row r="230" spans="1:6" ht="12">
      <c r="A230" s="51" t="s">
        <v>173</v>
      </c>
      <c r="B230" s="56" t="s">
        <v>224</v>
      </c>
      <c r="C230" s="66" t="s">
        <v>8</v>
      </c>
      <c r="D230" s="42">
        <v>120</v>
      </c>
      <c r="E230" s="42"/>
      <c r="F230" s="53">
        <f>ROUND(D230*E230,2)</f>
        <v>0</v>
      </c>
    </row>
    <row r="231" spans="1:6" ht="12">
      <c r="A231" s="51"/>
      <c r="B231" s="71"/>
      <c r="C231" s="66"/>
      <c r="D231" s="39"/>
      <c r="E231" s="39"/>
      <c r="F231" s="48"/>
    </row>
    <row r="232" spans="1:6" ht="12">
      <c r="A232" s="54" t="s">
        <v>20</v>
      </c>
      <c r="B232" s="55" t="s">
        <v>29</v>
      </c>
      <c r="C232" s="66"/>
      <c r="D232" s="39"/>
      <c r="E232" s="39"/>
      <c r="F232" s="49">
        <f>SUM(F233:F235)</f>
        <v>0</v>
      </c>
    </row>
    <row r="233" spans="1:6" ht="12">
      <c r="A233" s="51" t="s">
        <v>158</v>
      </c>
      <c r="B233" s="56" t="s">
        <v>322</v>
      </c>
      <c r="C233" s="38" t="s">
        <v>34</v>
      </c>
      <c r="D233" s="39">
        <v>2</v>
      </c>
      <c r="E233" s="39"/>
      <c r="F233" s="48">
        <f>ROUND(D233*E233,2)</f>
        <v>0</v>
      </c>
    </row>
    <row r="234" spans="1:6" ht="12">
      <c r="A234" s="51" t="s">
        <v>228</v>
      </c>
      <c r="B234" s="56" t="s">
        <v>33</v>
      </c>
      <c r="C234" s="38" t="s">
        <v>34</v>
      </c>
      <c r="D234" s="39">
        <v>4</v>
      </c>
      <c r="E234" s="39"/>
      <c r="F234" s="48">
        <f>ROUND(D234*E234,2)</f>
        <v>0</v>
      </c>
    </row>
    <row r="235" spans="1:6" ht="12">
      <c r="A235" s="51" t="s">
        <v>229</v>
      </c>
      <c r="B235" s="56" t="s">
        <v>176</v>
      </c>
      <c r="C235" s="38" t="s">
        <v>8</v>
      </c>
      <c r="D235" s="42">
        <v>3.9</v>
      </c>
      <c r="E235" s="42"/>
      <c r="F235" s="53">
        <f>ROUND(D235*E235,2)</f>
        <v>0</v>
      </c>
    </row>
    <row r="236" spans="1:6" ht="12">
      <c r="A236" s="51"/>
      <c r="B236" s="56"/>
      <c r="C236" s="66"/>
      <c r="D236" s="39"/>
      <c r="E236" s="39"/>
      <c r="F236" s="48"/>
    </row>
    <row r="237" spans="1:6" ht="12">
      <c r="A237" s="54" t="s">
        <v>25</v>
      </c>
      <c r="B237" s="55" t="s">
        <v>36</v>
      </c>
      <c r="C237" s="66"/>
      <c r="D237" s="39"/>
      <c r="E237" s="39"/>
      <c r="F237" s="49">
        <f>SUM(F238:F239)</f>
        <v>0</v>
      </c>
    </row>
    <row r="238" spans="1:6" ht="12">
      <c r="A238" s="51" t="s">
        <v>133</v>
      </c>
      <c r="B238" s="56" t="s">
        <v>38</v>
      </c>
      <c r="C238" s="66" t="s">
        <v>8</v>
      </c>
      <c r="D238" s="39">
        <v>78</v>
      </c>
      <c r="E238" s="39"/>
      <c r="F238" s="48">
        <f>ROUND(D238*E238,2)</f>
        <v>0</v>
      </c>
    </row>
    <row r="239" spans="1:6" ht="12">
      <c r="A239" s="51" t="s">
        <v>27</v>
      </c>
      <c r="B239" s="56" t="s">
        <v>145</v>
      </c>
      <c r="C239" s="66" t="s">
        <v>8</v>
      </c>
      <c r="D239" s="42">
        <v>78</v>
      </c>
      <c r="E239" s="42"/>
      <c r="F239" s="53">
        <f>ROUND(D239*E239,2)</f>
        <v>0</v>
      </c>
    </row>
    <row r="240" spans="1:6" ht="12">
      <c r="A240" s="51"/>
      <c r="B240" s="56"/>
      <c r="C240" s="66"/>
      <c r="D240" s="39"/>
      <c r="E240" s="39"/>
      <c r="F240" s="48"/>
    </row>
    <row r="241" spans="1:6" ht="12">
      <c r="A241" s="54" t="s">
        <v>28</v>
      </c>
      <c r="B241" s="55" t="s">
        <v>41</v>
      </c>
      <c r="C241" s="66"/>
      <c r="D241" s="39"/>
      <c r="E241" s="39"/>
      <c r="F241" s="49">
        <f>SUM(F242:F244)</f>
        <v>0</v>
      </c>
    </row>
    <row r="242" spans="1:6" ht="12">
      <c r="A242" s="51" t="s">
        <v>30</v>
      </c>
      <c r="B242" s="56" t="s">
        <v>43</v>
      </c>
      <c r="C242" s="66" t="s">
        <v>8</v>
      </c>
      <c r="D242" s="42">
        <v>59</v>
      </c>
      <c r="E242" s="42"/>
      <c r="F242" s="53">
        <f>ROUND(D242*E242,2)</f>
        <v>0</v>
      </c>
    </row>
    <row r="243" spans="1:6" ht="12">
      <c r="A243" s="51" t="s">
        <v>31</v>
      </c>
      <c r="B243" s="56" t="s">
        <v>45</v>
      </c>
      <c r="C243" s="66" t="s">
        <v>8</v>
      </c>
      <c r="D243" s="39">
        <v>19.5</v>
      </c>
      <c r="E243" s="39"/>
      <c r="F243" s="48">
        <f>ROUND(D243*E243,2)</f>
        <v>0</v>
      </c>
    </row>
    <row r="244" spans="1:6" ht="12">
      <c r="A244" s="51" t="s">
        <v>32</v>
      </c>
      <c r="B244" s="56" t="s">
        <v>47</v>
      </c>
      <c r="C244" s="66" t="s">
        <v>8</v>
      </c>
      <c r="D244" s="39">
        <v>39.5</v>
      </c>
      <c r="E244" s="39"/>
      <c r="F244" s="48">
        <f>ROUND(D244*E244,2)</f>
        <v>0</v>
      </c>
    </row>
    <row r="245" spans="1:6" ht="12">
      <c r="A245" s="51"/>
      <c r="B245" s="55"/>
      <c r="C245" s="35"/>
      <c r="D245" s="39"/>
      <c r="E245" s="39"/>
      <c r="F245" s="48"/>
    </row>
    <row r="246" spans="1:6" ht="12">
      <c r="A246" s="54" t="s">
        <v>35</v>
      </c>
      <c r="B246" s="55" t="s">
        <v>49</v>
      </c>
      <c r="C246" s="66"/>
      <c r="D246" s="42"/>
      <c r="E246" s="42"/>
      <c r="F246" s="52">
        <f>SUM(F247:F251)</f>
        <v>0</v>
      </c>
    </row>
    <row r="247" spans="1:6" ht="12">
      <c r="A247" s="51" t="s">
        <v>37</v>
      </c>
      <c r="B247" s="56" t="s">
        <v>51</v>
      </c>
      <c r="C247" s="66" t="s">
        <v>8</v>
      </c>
      <c r="D247" s="39">
        <v>97</v>
      </c>
      <c r="E247" s="39"/>
      <c r="F247" s="48">
        <f>ROUND(D247*E247,2)</f>
        <v>0</v>
      </c>
    </row>
    <row r="248" spans="1:6" ht="12">
      <c r="A248" s="51" t="s">
        <v>39</v>
      </c>
      <c r="B248" s="56" t="s">
        <v>323</v>
      </c>
      <c r="C248" s="66" t="s">
        <v>15</v>
      </c>
      <c r="D248" s="39">
        <v>69</v>
      </c>
      <c r="E248" s="39"/>
      <c r="F248" s="48">
        <f>ROUND(D248*E248,2)</f>
        <v>0</v>
      </c>
    </row>
    <row r="249" spans="1:6" ht="12">
      <c r="A249" s="51" t="s">
        <v>134</v>
      </c>
      <c r="B249" s="56" t="s">
        <v>231</v>
      </c>
      <c r="C249" s="66" t="s">
        <v>8</v>
      </c>
      <c r="D249" s="39">
        <v>82</v>
      </c>
      <c r="E249" s="39"/>
      <c r="F249" s="48">
        <f>ROUND(D249*E249,2)</f>
        <v>0</v>
      </c>
    </row>
    <row r="250" spans="1:6" ht="12">
      <c r="A250" s="51" t="s">
        <v>135</v>
      </c>
      <c r="B250" s="56" t="s">
        <v>52</v>
      </c>
      <c r="C250" s="66" t="s">
        <v>8</v>
      </c>
      <c r="D250" s="42">
        <v>82</v>
      </c>
      <c r="E250" s="42"/>
      <c r="F250" s="53">
        <f>ROUND(D250*E250,2)</f>
        <v>0</v>
      </c>
    </row>
    <row r="251" spans="1:6" ht="12">
      <c r="A251" s="51" t="s">
        <v>324</v>
      </c>
      <c r="B251" s="56" t="s">
        <v>53</v>
      </c>
      <c r="C251" s="66" t="s">
        <v>8</v>
      </c>
      <c r="D251" s="39">
        <v>97</v>
      </c>
      <c r="E251" s="39"/>
      <c r="F251" s="48">
        <f>ROUND(D251*E251,2)</f>
        <v>0</v>
      </c>
    </row>
    <row r="252" spans="1:6" ht="12">
      <c r="A252" s="51"/>
      <c r="B252" s="56"/>
      <c r="C252" s="66"/>
      <c r="D252" s="39"/>
      <c r="E252" s="39"/>
      <c r="F252" s="48"/>
    </row>
    <row r="253" spans="1:6" ht="12">
      <c r="A253" s="54" t="s">
        <v>40</v>
      </c>
      <c r="B253" s="55" t="s">
        <v>55</v>
      </c>
      <c r="C253" s="66"/>
      <c r="D253" s="39"/>
      <c r="E253" s="39"/>
      <c r="F253" s="49">
        <f>SUM(F254:F258)</f>
        <v>0</v>
      </c>
    </row>
    <row r="254" spans="1:6" ht="12">
      <c r="A254" s="51" t="s">
        <v>42</v>
      </c>
      <c r="B254" s="56" t="s">
        <v>57</v>
      </c>
      <c r="C254" s="66" t="s">
        <v>8</v>
      </c>
      <c r="D254" s="42">
        <v>620</v>
      </c>
      <c r="E254" s="42"/>
      <c r="F254" s="53">
        <f>ROUND(D254*E254,2)</f>
        <v>0</v>
      </c>
    </row>
    <row r="255" spans="1:6" ht="12">
      <c r="A255" s="51" t="s">
        <v>44</v>
      </c>
      <c r="B255" s="56" t="s">
        <v>233</v>
      </c>
      <c r="C255" s="66" t="s">
        <v>8</v>
      </c>
      <c r="D255" s="39">
        <v>415</v>
      </c>
      <c r="E255" s="39"/>
      <c r="F255" s="48">
        <f>ROUND(D255*E255,2)</f>
        <v>0</v>
      </c>
    </row>
    <row r="256" spans="1:6" ht="12">
      <c r="A256" s="51" t="s">
        <v>46</v>
      </c>
      <c r="B256" s="56" t="s">
        <v>234</v>
      </c>
      <c r="C256" s="66" t="s">
        <v>8</v>
      </c>
      <c r="D256" s="39">
        <v>6.9</v>
      </c>
      <c r="E256" s="39"/>
      <c r="F256" s="48">
        <f>ROUND(D256*E256,2)</f>
        <v>0</v>
      </c>
    </row>
    <row r="257" spans="1:6" ht="12">
      <c r="A257" s="51" t="s">
        <v>136</v>
      </c>
      <c r="B257" s="56" t="s">
        <v>235</v>
      </c>
      <c r="C257" s="66" t="s">
        <v>8</v>
      </c>
      <c r="D257" s="42">
        <v>404.83</v>
      </c>
      <c r="E257" s="42"/>
      <c r="F257" s="53">
        <f>ROUND(D257*E257,2)</f>
        <v>0</v>
      </c>
    </row>
    <row r="258" spans="1:6" ht="12">
      <c r="A258" s="51" t="s">
        <v>137</v>
      </c>
      <c r="B258" s="56" t="s">
        <v>94</v>
      </c>
      <c r="C258" s="66" t="s">
        <v>8</v>
      </c>
      <c r="D258" s="39">
        <v>86</v>
      </c>
      <c r="E258" s="39"/>
      <c r="F258" s="48">
        <f>ROUND(D258*E258,2)</f>
        <v>0</v>
      </c>
    </row>
    <row r="259" spans="1:6" ht="12">
      <c r="A259" s="51"/>
      <c r="B259" s="56"/>
      <c r="C259" s="66"/>
      <c r="D259" s="39"/>
      <c r="E259" s="39"/>
      <c r="F259" s="48"/>
    </row>
    <row r="260" spans="1:6" ht="12">
      <c r="A260" s="54" t="s">
        <v>48</v>
      </c>
      <c r="B260" s="55" t="s">
        <v>216</v>
      </c>
      <c r="C260" s="66"/>
      <c r="D260" s="39"/>
      <c r="E260" s="39"/>
      <c r="F260" s="49">
        <f>SUM(F261:F261)</f>
        <v>0</v>
      </c>
    </row>
    <row r="261" spans="1:6" ht="12">
      <c r="A261" s="51" t="s">
        <v>236</v>
      </c>
      <c r="B261" s="56" t="s">
        <v>325</v>
      </c>
      <c r="C261" s="66" t="s">
        <v>8</v>
      </c>
      <c r="D261" s="39">
        <v>128</v>
      </c>
      <c r="E261" s="39"/>
      <c r="F261" s="48">
        <f>ROUND(D261*E261,2)</f>
        <v>0</v>
      </c>
    </row>
    <row r="262" spans="1:6" ht="12">
      <c r="A262" s="51"/>
      <c r="B262" s="56"/>
      <c r="C262" s="66"/>
      <c r="D262" s="39"/>
      <c r="E262" s="39"/>
      <c r="F262" s="48"/>
    </row>
    <row r="263" spans="1:6" ht="12">
      <c r="A263" s="54" t="s">
        <v>54</v>
      </c>
      <c r="B263" s="55" t="s">
        <v>238</v>
      </c>
      <c r="C263" s="66"/>
      <c r="D263" s="42"/>
      <c r="E263" s="42"/>
      <c r="F263" s="52">
        <f>SUM(F264:F300)</f>
        <v>0</v>
      </c>
    </row>
    <row r="264" spans="1:6" ht="12">
      <c r="A264" s="51" t="s">
        <v>56</v>
      </c>
      <c r="B264" s="56" t="s">
        <v>239</v>
      </c>
      <c r="C264" s="38" t="s">
        <v>8</v>
      </c>
      <c r="D264" s="39">
        <v>9.15</v>
      </c>
      <c r="E264" s="39"/>
      <c r="F264" s="48">
        <f aca="true" t="shared" si="7" ref="F264:F300">ROUND(D264*E264,2)</f>
        <v>0</v>
      </c>
    </row>
    <row r="265" spans="1:6" ht="12">
      <c r="A265" s="51" t="s">
        <v>58</v>
      </c>
      <c r="B265" s="56" t="s">
        <v>240</v>
      </c>
      <c r="C265" s="38" t="s">
        <v>8</v>
      </c>
      <c r="D265" s="39">
        <v>74.46</v>
      </c>
      <c r="E265" s="39"/>
      <c r="F265" s="48">
        <f t="shared" si="7"/>
        <v>0</v>
      </c>
    </row>
    <row r="266" spans="1:6" ht="12">
      <c r="A266" s="51" t="s">
        <v>60</v>
      </c>
      <c r="B266" s="56" t="s">
        <v>241</v>
      </c>
      <c r="C266" s="38" t="s">
        <v>8</v>
      </c>
      <c r="D266" s="39">
        <v>22</v>
      </c>
      <c r="E266" s="39"/>
      <c r="F266" s="48">
        <f t="shared" si="7"/>
        <v>0</v>
      </c>
    </row>
    <row r="267" spans="1:6" ht="12">
      <c r="A267" s="51" t="s">
        <v>93</v>
      </c>
      <c r="B267" s="56" t="s">
        <v>242</v>
      </c>
      <c r="C267" s="38" t="s">
        <v>15</v>
      </c>
      <c r="D267" s="42">
        <v>0.3</v>
      </c>
      <c r="E267" s="42"/>
      <c r="F267" s="53">
        <f t="shared" si="7"/>
        <v>0</v>
      </c>
    </row>
    <row r="268" spans="1:6" ht="12">
      <c r="A268" s="51" t="s">
        <v>138</v>
      </c>
      <c r="B268" s="56" t="s">
        <v>243</v>
      </c>
      <c r="C268" s="38" t="s">
        <v>15</v>
      </c>
      <c r="D268" s="39">
        <v>0.39</v>
      </c>
      <c r="E268" s="39"/>
      <c r="F268" s="48">
        <f t="shared" si="7"/>
        <v>0</v>
      </c>
    </row>
    <row r="269" spans="1:6" ht="12">
      <c r="A269" s="51" t="s">
        <v>244</v>
      </c>
      <c r="B269" s="56" t="s">
        <v>23</v>
      </c>
      <c r="C269" s="38" t="s">
        <v>8</v>
      </c>
      <c r="D269" s="39">
        <v>4.94</v>
      </c>
      <c r="E269" s="39"/>
      <c r="F269" s="48">
        <f t="shared" si="7"/>
        <v>0</v>
      </c>
    </row>
    <row r="270" spans="1:6" ht="12">
      <c r="A270" s="51" t="s">
        <v>245</v>
      </c>
      <c r="B270" s="56" t="s">
        <v>24</v>
      </c>
      <c r="C270" s="38" t="s">
        <v>8</v>
      </c>
      <c r="D270" s="42">
        <v>12.26</v>
      </c>
      <c r="E270" s="42"/>
      <c r="F270" s="53">
        <f t="shared" si="7"/>
        <v>0</v>
      </c>
    </row>
    <row r="271" spans="1:6" ht="12">
      <c r="A271" s="51" t="s">
        <v>246</v>
      </c>
      <c r="B271" s="56" t="s">
        <v>38</v>
      </c>
      <c r="C271" s="38" t="s">
        <v>8</v>
      </c>
      <c r="D271" s="39">
        <v>29.46</v>
      </c>
      <c r="E271" s="39"/>
      <c r="F271" s="48">
        <f t="shared" si="7"/>
        <v>0</v>
      </c>
    </row>
    <row r="272" spans="1:6" ht="12">
      <c r="A272" s="51" t="s">
        <v>247</v>
      </c>
      <c r="B272" s="56" t="s">
        <v>248</v>
      </c>
      <c r="C272" s="38" t="s">
        <v>8</v>
      </c>
      <c r="D272" s="39">
        <v>29.46</v>
      </c>
      <c r="E272" s="39"/>
      <c r="F272" s="48">
        <f t="shared" si="7"/>
        <v>0</v>
      </c>
    </row>
    <row r="273" spans="1:6" ht="12">
      <c r="A273" s="51" t="s">
        <v>249</v>
      </c>
      <c r="B273" s="56" t="s">
        <v>71</v>
      </c>
      <c r="C273" s="38" t="s">
        <v>72</v>
      </c>
      <c r="D273" s="39">
        <v>6</v>
      </c>
      <c r="E273" s="39"/>
      <c r="F273" s="48">
        <f t="shared" si="7"/>
        <v>0</v>
      </c>
    </row>
    <row r="274" spans="1:6" ht="12">
      <c r="A274" s="51" t="s">
        <v>250</v>
      </c>
      <c r="B274" s="56" t="s">
        <v>251</v>
      </c>
      <c r="C274" s="38" t="s">
        <v>72</v>
      </c>
      <c r="D274" s="42">
        <v>7</v>
      </c>
      <c r="E274" s="42"/>
      <c r="F274" s="53">
        <f t="shared" si="7"/>
        <v>0</v>
      </c>
    </row>
    <row r="275" spans="1:6" ht="12">
      <c r="A275" s="51" t="s">
        <v>252</v>
      </c>
      <c r="B275" s="56" t="s">
        <v>253</v>
      </c>
      <c r="C275" s="38" t="s">
        <v>72</v>
      </c>
      <c r="D275" s="39">
        <v>3</v>
      </c>
      <c r="E275" s="39"/>
      <c r="F275" s="48">
        <f t="shared" si="7"/>
        <v>0</v>
      </c>
    </row>
    <row r="276" spans="1:6" ht="12">
      <c r="A276" s="51" t="s">
        <v>254</v>
      </c>
      <c r="B276" s="56" t="s">
        <v>73</v>
      </c>
      <c r="C276" s="38" t="s">
        <v>72</v>
      </c>
      <c r="D276" s="39">
        <v>16</v>
      </c>
      <c r="E276" s="39"/>
      <c r="F276" s="48">
        <f t="shared" si="7"/>
        <v>0</v>
      </c>
    </row>
    <row r="277" spans="1:6" ht="12">
      <c r="A277" s="51" t="s">
        <v>255</v>
      </c>
      <c r="B277" s="56" t="s">
        <v>256</v>
      </c>
      <c r="C277" s="38" t="s">
        <v>7</v>
      </c>
      <c r="D277" s="42">
        <v>4</v>
      </c>
      <c r="E277" s="42"/>
      <c r="F277" s="53">
        <f t="shared" si="7"/>
        <v>0</v>
      </c>
    </row>
    <row r="278" spans="1:6" ht="12">
      <c r="A278" s="51" t="s">
        <v>257</v>
      </c>
      <c r="B278" s="56" t="s">
        <v>258</v>
      </c>
      <c r="C278" s="38" t="s">
        <v>7</v>
      </c>
      <c r="D278" s="39">
        <v>1</v>
      </c>
      <c r="E278" s="39"/>
      <c r="F278" s="48">
        <f t="shared" si="7"/>
        <v>0</v>
      </c>
    </row>
    <row r="279" spans="1:6" ht="12">
      <c r="A279" s="51" t="s">
        <v>259</v>
      </c>
      <c r="B279" s="56" t="s">
        <v>260</v>
      </c>
      <c r="C279" s="38" t="s">
        <v>74</v>
      </c>
      <c r="D279" s="39">
        <v>5</v>
      </c>
      <c r="E279" s="39"/>
      <c r="F279" s="48">
        <f t="shared" si="7"/>
        <v>0</v>
      </c>
    </row>
    <row r="280" spans="1:6" ht="12">
      <c r="A280" s="51" t="s">
        <v>261</v>
      </c>
      <c r="B280" s="56" t="s">
        <v>262</v>
      </c>
      <c r="C280" s="38" t="s">
        <v>74</v>
      </c>
      <c r="D280" s="39">
        <v>5</v>
      </c>
      <c r="E280" s="39"/>
      <c r="F280" s="48">
        <f t="shared" si="7"/>
        <v>0</v>
      </c>
    </row>
    <row r="281" spans="1:6" ht="12">
      <c r="A281" s="51" t="s">
        <v>263</v>
      </c>
      <c r="B281" s="56" t="s">
        <v>264</v>
      </c>
      <c r="C281" s="38" t="s">
        <v>8</v>
      </c>
      <c r="D281" s="42">
        <v>3.89</v>
      </c>
      <c r="E281" s="42"/>
      <c r="F281" s="53">
        <f t="shared" si="7"/>
        <v>0</v>
      </c>
    </row>
    <row r="282" spans="1:6" ht="12">
      <c r="A282" s="51" t="s">
        <v>265</v>
      </c>
      <c r="B282" s="56" t="s">
        <v>266</v>
      </c>
      <c r="C282" s="38" t="s">
        <v>8</v>
      </c>
      <c r="D282" s="39">
        <v>20.98</v>
      </c>
      <c r="E282" s="39"/>
      <c r="F282" s="48">
        <f t="shared" si="7"/>
        <v>0</v>
      </c>
    </row>
    <row r="283" spans="1:6" ht="12">
      <c r="A283" s="51" t="s">
        <v>267</v>
      </c>
      <c r="B283" s="56" t="s">
        <v>268</v>
      </c>
      <c r="C283" s="38" t="s">
        <v>7</v>
      </c>
      <c r="D283" s="39">
        <v>1</v>
      </c>
      <c r="E283" s="39"/>
      <c r="F283" s="48">
        <f t="shared" si="7"/>
        <v>0</v>
      </c>
    </row>
    <row r="284" spans="1:6" ht="12">
      <c r="A284" s="51" t="s">
        <v>269</v>
      </c>
      <c r="B284" s="56" t="s">
        <v>270</v>
      </c>
      <c r="C284" s="38" t="s">
        <v>7</v>
      </c>
      <c r="D284" s="42">
        <v>5</v>
      </c>
      <c r="E284" s="42"/>
      <c r="F284" s="53">
        <f t="shared" si="7"/>
        <v>0</v>
      </c>
    </row>
    <row r="285" spans="1:6" ht="12">
      <c r="A285" s="51" t="s">
        <v>271</v>
      </c>
      <c r="B285" s="56" t="s">
        <v>272</v>
      </c>
      <c r="C285" s="38" t="s">
        <v>7</v>
      </c>
      <c r="D285" s="39">
        <v>2</v>
      </c>
      <c r="E285" s="39"/>
      <c r="F285" s="48">
        <f t="shared" si="7"/>
        <v>0</v>
      </c>
    </row>
    <row r="286" spans="1:6" ht="12">
      <c r="A286" s="51" t="s">
        <v>273</v>
      </c>
      <c r="B286" s="56" t="s">
        <v>274</v>
      </c>
      <c r="C286" s="38" t="s">
        <v>8</v>
      </c>
      <c r="D286" s="39">
        <v>4</v>
      </c>
      <c r="E286" s="39"/>
      <c r="F286" s="48">
        <f t="shared" si="7"/>
        <v>0</v>
      </c>
    </row>
    <row r="287" spans="1:6" ht="12">
      <c r="A287" s="51" t="s">
        <v>275</v>
      </c>
      <c r="B287" s="56" t="s">
        <v>276</v>
      </c>
      <c r="C287" s="38" t="s">
        <v>72</v>
      </c>
      <c r="D287" s="39">
        <v>5</v>
      </c>
      <c r="E287" s="39"/>
      <c r="F287" s="48">
        <f t="shared" si="7"/>
        <v>0</v>
      </c>
    </row>
    <row r="288" spans="1:6" ht="12">
      <c r="A288" s="51" t="s">
        <v>277</v>
      </c>
      <c r="B288" s="56" t="s">
        <v>278</v>
      </c>
      <c r="C288" s="38" t="s">
        <v>7</v>
      </c>
      <c r="D288" s="42">
        <v>5</v>
      </c>
      <c r="E288" s="42"/>
      <c r="F288" s="53">
        <f t="shared" si="7"/>
        <v>0</v>
      </c>
    </row>
    <row r="289" spans="1:6" ht="12">
      <c r="A289" s="51" t="s">
        <v>279</v>
      </c>
      <c r="B289" s="56" t="s">
        <v>280</v>
      </c>
      <c r="C289" s="38" t="s">
        <v>7</v>
      </c>
      <c r="D289" s="39">
        <v>2</v>
      </c>
      <c r="E289" s="39"/>
      <c r="F289" s="48">
        <f t="shared" si="7"/>
        <v>0</v>
      </c>
    </row>
    <row r="290" spans="1:6" ht="12">
      <c r="A290" s="51" t="s">
        <v>281</v>
      </c>
      <c r="B290" s="56" t="s">
        <v>282</v>
      </c>
      <c r="C290" s="38" t="s">
        <v>7</v>
      </c>
      <c r="D290" s="39">
        <v>2</v>
      </c>
      <c r="E290" s="39"/>
      <c r="F290" s="48">
        <f t="shared" si="7"/>
        <v>0</v>
      </c>
    </row>
    <row r="291" spans="1:6" ht="12">
      <c r="A291" s="51" t="s">
        <v>283</v>
      </c>
      <c r="B291" s="56" t="s">
        <v>284</v>
      </c>
      <c r="C291" s="38" t="s">
        <v>8</v>
      </c>
      <c r="D291" s="42">
        <v>78.33</v>
      </c>
      <c r="E291" s="42"/>
      <c r="F291" s="53">
        <f t="shared" si="7"/>
        <v>0</v>
      </c>
    </row>
    <row r="292" spans="1:6" ht="12">
      <c r="A292" s="51" t="s">
        <v>285</v>
      </c>
      <c r="B292" s="56" t="s">
        <v>286</v>
      </c>
      <c r="C292" s="38" t="s">
        <v>8</v>
      </c>
      <c r="D292" s="39">
        <v>26</v>
      </c>
      <c r="E292" s="39"/>
      <c r="F292" s="48">
        <f t="shared" si="7"/>
        <v>0</v>
      </c>
    </row>
    <row r="293" spans="1:6" ht="12">
      <c r="A293" s="51" t="s">
        <v>287</v>
      </c>
      <c r="B293" s="72" t="s">
        <v>288</v>
      </c>
      <c r="C293" s="43" t="s">
        <v>7</v>
      </c>
      <c r="D293" s="39">
        <v>6</v>
      </c>
      <c r="E293" s="39"/>
      <c r="F293" s="48">
        <f t="shared" si="7"/>
        <v>0</v>
      </c>
    </row>
    <row r="294" spans="1:6" ht="12">
      <c r="A294" s="51" t="s">
        <v>289</v>
      </c>
      <c r="B294" s="72" t="s">
        <v>290</v>
      </c>
      <c r="C294" s="43" t="s">
        <v>7</v>
      </c>
      <c r="D294" s="39">
        <v>2</v>
      </c>
      <c r="E294" s="39"/>
      <c r="F294" s="48">
        <f t="shared" si="7"/>
        <v>0</v>
      </c>
    </row>
    <row r="295" spans="1:6" ht="12">
      <c r="A295" s="51" t="s">
        <v>291</v>
      </c>
      <c r="B295" s="72" t="s">
        <v>292</v>
      </c>
      <c r="C295" s="43" t="s">
        <v>7</v>
      </c>
      <c r="D295" s="42">
        <v>7</v>
      </c>
      <c r="E295" s="42"/>
      <c r="F295" s="53">
        <f t="shared" si="7"/>
        <v>0</v>
      </c>
    </row>
    <row r="296" spans="1:6" ht="12">
      <c r="A296" s="51" t="s">
        <v>293</v>
      </c>
      <c r="B296" s="72" t="s">
        <v>159</v>
      </c>
      <c r="C296" s="38" t="s">
        <v>8</v>
      </c>
      <c r="D296" s="39">
        <v>26</v>
      </c>
      <c r="E296" s="39"/>
      <c r="F296" s="48">
        <f t="shared" si="7"/>
        <v>0</v>
      </c>
    </row>
    <row r="297" spans="1:6" ht="12">
      <c r="A297" s="51" t="s">
        <v>294</v>
      </c>
      <c r="B297" s="72" t="s">
        <v>326</v>
      </c>
      <c r="C297" s="50" t="s">
        <v>296</v>
      </c>
      <c r="D297" s="39">
        <v>4</v>
      </c>
      <c r="E297" s="39"/>
      <c r="F297" s="48">
        <f t="shared" si="7"/>
        <v>0</v>
      </c>
    </row>
    <row r="298" spans="1:6" ht="12">
      <c r="A298" s="51" t="s">
        <v>297</v>
      </c>
      <c r="B298" s="72" t="s">
        <v>298</v>
      </c>
      <c r="C298" s="38" t="s">
        <v>160</v>
      </c>
      <c r="D298" s="42">
        <v>3</v>
      </c>
      <c r="E298" s="42"/>
      <c r="F298" s="53">
        <f t="shared" si="7"/>
        <v>0</v>
      </c>
    </row>
    <row r="299" spans="1:6" ht="12">
      <c r="A299" s="51" t="s">
        <v>299</v>
      </c>
      <c r="B299" s="72" t="s">
        <v>300</v>
      </c>
      <c r="C299" s="50" t="s">
        <v>296</v>
      </c>
      <c r="D299" s="39">
        <v>10</v>
      </c>
      <c r="E299" s="39"/>
      <c r="F299" s="48">
        <f t="shared" si="7"/>
        <v>0</v>
      </c>
    </row>
    <row r="300" spans="1:6" ht="12">
      <c r="A300" s="51" t="s">
        <v>301</v>
      </c>
      <c r="B300" s="72" t="s">
        <v>302</v>
      </c>
      <c r="C300" s="50" t="s">
        <v>303</v>
      </c>
      <c r="D300" s="39">
        <v>2.4</v>
      </c>
      <c r="E300" s="39"/>
      <c r="F300" s="48">
        <f t="shared" si="7"/>
        <v>0</v>
      </c>
    </row>
    <row r="301" spans="1:6" ht="12">
      <c r="A301" s="51"/>
      <c r="B301" s="56"/>
      <c r="C301" s="66"/>
      <c r="D301" s="39"/>
      <c r="E301" s="39"/>
      <c r="F301" s="48"/>
    </row>
    <row r="302" spans="1:6" ht="12">
      <c r="A302" s="54" t="s">
        <v>61</v>
      </c>
      <c r="B302" s="55" t="s">
        <v>75</v>
      </c>
      <c r="C302" s="41"/>
      <c r="D302" s="42"/>
      <c r="E302" s="42"/>
      <c r="F302" s="52">
        <f>SUM(F303:F305)</f>
        <v>0</v>
      </c>
    </row>
    <row r="303" spans="1:6" ht="12">
      <c r="A303" s="51" t="s">
        <v>139</v>
      </c>
      <c r="B303" s="56" t="s">
        <v>304</v>
      </c>
      <c r="C303" s="66" t="s">
        <v>15</v>
      </c>
      <c r="D303" s="39">
        <v>18</v>
      </c>
      <c r="E303" s="39"/>
      <c r="F303" s="48">
        <f>ROUND(D303*E303,2)</f>
        <v>0</v>
      </c>
    </row>
    <row r="304" spans="1:6" ht="12">
      <c r="A304" s="51" t="s">
        <v>305</v>
      </c>
      <c r="B304" s="56" t="s">
        <v>76</v>
      </c>
      <c r="C304" s="66" t="s">
        <v>7</v>
      </c>
      <c r="D304" s="39">
        <v>2</v>
      </c>
      <c r="E304" s="39"/>
      <c r="F304" s="48">
        <f>ROUND(D304*E304,2)</f>
        <v>0</v>
      </c>
    </row>
    <row r="305" spans="1:6" ht="12">
      <c r="A305" s="51" t="s">
        <v>306</v>
      </c>
      <c r="B305" s="56" t="s">
        <v>307</v>
      </c>
      <c r="C305" s="66" t="s">
        <v>16</v>
      </c>
      <c r="D305" s="42">
        <v>25</v>
      </c>
      <c r="E305" s="42"/>
      <c r="F305" s="53">
        <f>ROUND(D305*E305,2)</f>
        <v>0</v>
      </c>
    </row>
    <row r="306" spans="1:6" ht="12">
      <c r="A306" s="51"/>
      <c r="B306" s="55"/>
      <c r="C306" s="35"/>
      <c r="D306" s="39"/>
      <c r="E306" s="39"/>
      <c r="F306" s="48"/>
    </row>
    <row r="307" spans="1:6" ht="12">
      <c r="A307" s="54" t="s">
        <v>62</v>
      </c>
      <c r="B307" s="55" t="s">
        <v>77</v>
      </c>
      <c r="C307" s="66"/>
      <c r="D307" s="39"/>
      <c r="E307" s="39"/>
      <c r="F307" s="49">
        <f>SUM(F308:F321)</f>
        <v>0</v>
      </c>
    </row>
    <row r="308" spans="1:6" ht="12">
      <c r="A308" s="51" t="s">
        <v>63</v>
      </c>
      <c r="B308" s="56" t="s">
        <v>79</v>
      </c>
      <c r="C308" s="38" t="s">
        <v>7</v>
      </c>
      <c r="D308" s="42">
        <v>1</v>
      </c>
      <c r="E308" s="42"/>
      <c r="F308" s="53">
        <f aca="true" t="shared" si="8" ref="F308:F321">ROUND(D308*E308,2)</f>
        <v>0</v>
      </c>
    </row>
    <row r="309" spans="1:6" ht="12">
      <c r="A309" s="51" t="s">
        <v>64</v>
      </c>
      <c r="B309" s="56" t="s">
        <v>187</v>
      </c>
      <c r="C309" s="38" t="s">
        <v>16</v>
      </c>
      <c r="D309" s="39">
        <v>32</v>
      </c>
      <c r="E309" s="39"/>
      <c r="F309" s="48">
        <f t="shared" si="8"/>
        <v>0</v>
      </c>
    </row>
    <row r="310" spans="1:6" ht="12">
      <c r="A310" s="51" t="s">
        <v>65</v>
      </c>
      <c r="B310" s="56" t="s">
        <v>92</v>
      </c>
      <c r="C310" s="38" t="s">
        <v>16</v>
      </c>
      <c r="D310" s="39">
        <v>10</v>
      </c>
      <c r="E310" s="39"/>
      <c r="F310" s="48">
        <f t="shared" si="8"/>
        <v>0</v>
      </c>
    </row>
    <row r="311" spans="1:6" ht="12">
      <c r="A311" s="51" t="s">
        <v>66</v>
      </c>
      <c r="B311" s="56" t="s">
        <v>95</v>
      </c>
      <c r="C311" s="38" t="s">
        <v>7</v>
      </c>
      <c r="D311" s="42">
        <v>1</v>
      </c>
      <c r="E311" s="42"/>
      <c r="F311" s="53">
        <f t="shared" si="8"/>
        <v>0</v>
      </c>
    </row>
    <row r="312" spans="1:6" ht="12">
      <c r="A312" s="51" t="s">
        <v>67</v>
      </c>
      <c r="B312" s="56" t="s">
        <v>96</v>
      </c>
      <c r="C312" s="38" t="s">
        <v>7</v>
      </c>
      <c r="D312" s="39">
        <v>18</v>
      </c>
      <c r="E312" s="39"/>
      <c r="F312" s="48">
        <f t="shared" si="8"/>
        <v>0</v>
      </c>
    </row>
    <row r="313" spans="1:6" ht="12">
      <c r="A313" s="51" t="s">
        <v>68</v>
      </c>
      <c r="B313" s="56" t="s">
        <v>309</v>
      </c>
      <c r="C313" s="38" t="s">
        <v>74</v>
      </c>
      <c r="D313" s="39">
        <v>1</v>
      </c>
      <c r="E313" s="39"/>
      <c r="F313" s="48">
        <f t="shared" si="8"/>
        <v>0</v>
      </c>
    </row>
    <row r="314" spans="1:6" ht="12">
      <c r="A314" s="51" t="s">
        <v>69</v>
      </c>
      <c r="B314" s="56" t="s">
        <v>161</v>
      </c>
      <c r="C314" s="38" t="s">
        <v>164</v>
      </c>
      <c r="D314" s="42">
        <v>4</v>
      </c>
      <c r="E314" s="42"/>
      <c r="F314" s="53">
        <f t="shared" si="8"/>
        <v>0</v>
      </c>
    </row>
    <row r="315" spans="1:6" ht="12">
      <c r="A315" s="51" t="s">
        <v>70</v>
      </c>
      <c r="B315" s="56" t="s">
        <v>162</v>
      </c>
      <c r="C315" s="38" t="s">
        <v>164</v>
      </c>
      <c r="D315" s="39">
        <v>11</v>
      </c>
      <c r="E315" s="39"/>
      <c r="F315" s="48">
        <f t="shared" si="8"/>
        <v>0</v>
      </c>
    </row>
    <row r="316" spans="1:6" ht="12">
      <c r="A316" s="51" t="s">
        <v>165</v>
      </c>
      <c r="B316" s="56" t="s">
        <v>163</v>
      </c>
      <c r="C316" s="38" t="s">
        <v>164</v>
      </c>
      <c r="D316" s="39">
        <v>14</v>
      </c>
      <c r="E316" s="39"/>
      <c r="F316" s="48">
        <f t="shared" si="8"/>
        <v>0</v>
      </c>
    </row>
    <row r="317" spans="1:6" ht="12">
      <c r="A317" s="51" t="s">
        <v>166</v>
      </c>
      <c r="B317" s="56" t="s">
        <v>311</v>
      </c>
      <c r="C317" s="38" t="s">
        <v>160</v>
      </c>
      <c r="D317" s="42">
        <v>1</v>
      </c>
      <c r="E317" s="42"/>
      <c r="F317" s="53">
        <f t="shared" si="8"/>
        <v>0</v>
      </c>
    </row>
    <row r="318" spans="1:6" ht="12">
      <c r="A318" s="51" t="s">
        <v>167</v>
      </c>
      <c r="B318" s="56" t="s">
        <v>313</v>
      </c>
      <c r="C318" s="38" t="s">
        <v>8</v>
      </c>
      <c r="D318" s="39">
        <v>9</v>
      </c>
      <c r="E318" s="39"/>
      <c r="F318" s="48">
        <f t="shared" si="8"/>
        <v>0</v>
      </c>
    </row>
    <row r="319" spans="1:6" ht="12">
      <c r="A319" s="51" t="s">
        <v>310</v>
      </c>
      <c r="B319" s="56" t="s">
        <v>315</v>
      </c>
      <c r="C319" s="38" t="s">
        <v>160</v>
      </c>
      <c r="D319" s="39">
        <v>1</v>
      </c>
      <c r="E319" s="39"/>
      <c r="F319" s="48">
        <f t="shared" si="8"/>
        <v>0</v>
      </c>
    </row>
    <row r="320" spans="1:6" ht="12">
      <c r="A320" s="51" t="s">
        <v>312</v>
      </c>
      <c r="B320" s="56" t="s">
        <v>319</v>
      </c>
      <c r="C320" s="38" t="s">
        <v>160</v>
      </c>
      <c r="D320" s="39">
        <v>1</v>
      </c>
      <c r="E320" s="39"/>
      <c r="F320" s="48">
        <f t="shared" si="8"/>
        <v>0</v>
      </c>
    </row>
    <row r="321" spans="1:6" ht="12">
      <c r="A321" s="51" t="s">
        <v>314</v>
      </c>
      <c r="B321" s="56" t="s">
        <v>320</v>
      </c>
      <c r="C321" s="38" t="s">
        <v>160</v>
      </c>
      <c r="D321" s="39">
        <v>8</v>
      </c>
      <c r="E321" s="39"/>
      <c r="F321" s="48">
        <f t="shared" si="8"/>
        <v>0</v>
      </c>
    </row>
    <row r="322" spans="1:6" ht="12">
      <c r="A322" s="54"/>
      <c r="B322" s="56"/>
      <c r="C322" s="66"/>
      <c r="D322" s="67"/>
      <c r="E322" s="67"/>
      <c r="F322" s="69"/>
    </row>
    <row r="323" spans="1:6" ht="12.75" thickBot="1">
      <c r="A323" s="73"/>
      <c r="B323" s="74" t="s">
        <v>168</v>
      </c>
      <c r="C323" s="75"/>
      <c r="D323" s="76"/>
      <c r="E323" s="76"/>
      <c r="F323" s="77">
        <f>SUM(F209:F322)/2</f>
        <v>0</v>
      </c>
    </row>
    <row r="324" ht="12.75" thickBot="1"/>
    <row r="325" spans="1:6" ht="12.75" thickBot="1">
      <c r="A325" s="45" t="s">
        <v>327</v>
      </c>
      <c r="B325" s="46"/>
      <c r="C325" s="46"/>
      <c r="D325" s="46"/>
      <c r="E325" s="46"/>
      <c r="F325" s="47"/>
    </row>
    <row r="326" ht="12.75" thickBot="1"/>
    <row r="327" spans="1:6" ht="12">
      <c r="A327" s="62" t="s">
        <v>86</v>
      </c>
      <c r="B327" s="63" t="s">
        <v>0</v>
      </c>
      <c r="C327" s="64" t="s">
        <v>1</v>
      </c>
      <c r="D327" s="87" t="s">
        <v>2</v>
      </c>
      <c r="E327" s="87" t="s">
        <v>3</v>
      </c>
      <c r="F327" s="88" t="s">
        <v>4</v>
      </c>
    </row>
    <row r="328" spans="1:6" ht="12">
      <c r="A328" s="54"/>
      <c r="B328" s="65"/>
      <c r="C328" s="35"/>
      <c r="D328" s="89"/>
      <c r="E328" s="89"/>
      <c r="F328" s="68"/>
    </row>
    <row r="329" spans="1:6" ht="12">
      <c r="A329" s="54" t="s">
        <v>5</v>
      </c>
      <c r="B329" s="55" t="s">
        <v>207</v>
      </c>
      <c r="C329" s="38"/>
      <c r="D329" s="39"/>
      <c r="E329" s="40"/>
      <c r="F329" s="86">
        <f>SUM(F330:F339)</f>
        <v>0</v>
      </c>
    </row>
    <row r="330" spans="1:6" ht="12">
      <c r="A330" s="51" t="s">
        <v>178</v>
      </c>
      <c r="B330" s="56" t="s">
        <v>328</v>
      </c>
      <c r="C330" s="38" t="s">
        <v>329</v>
      </c>
      <c r="D330" s="39">
        <v>1</v>
      </c>
      <c r="E330" s="40"/>
      <c r="F330" s="78">
        <f>E330*D330</f>
        <v>0</v>
      </c>
    </row>
    <row r="331" spans="1:6" ht="12">
      <c r="A331" s="51" t="s">
        <v>152</v>
      </c>
      <c r="B331" s="56" t="s">
        <v>330</v>
      </c>
      <c r="C331" s="38" t="s">
        <v>74</v>
      </c>
      <c r="D331" s="39">
        <v>1</v>
      </c>
      <c r="E331" s="40"/>
      <c r="F331" s="78">
        <f aca="true" t="shared" si="9" ref="F331:F339">E331*D331</f>
        <v>0</v>
      </c>
    </row>
    <row r="332" spans="1:6" ht="12">
      <c r="A332" s="51" t="s">
        <v>153</v>
      </c>
      <c r="B332" s="56" t="s">
        <v>331</v>
      </c>
      <c r="C332" s="38" t="s">
        <v>8</v>
      </c>
      <c r="D332" s="39">
        <v>16</v>
      </c>
      <c r="E332" s="40"/>
      <c r="F332" s="78">
        <f t="shared" si="9"/>
        <v>0</v>
      </c>
    </row>
    <row r="333" spans="1:6" ht="12">
      <c r="A333" s="51" t="s">
        <v>179</v>
      </c>
      <c r="B333" s="56" t="s">
        <v>332</v>
      </c>
      <c r="C333" s="38" t="s">
        <v>15</v>
      </c>
      <c r="D333" s="39">
        <v>18</v>
      </c>
      <c r="E333" s="40"/>
      <c r="F333" s="78">
        <f t="shared" si="9"/>
        <v>0</v>
      </c>
    </row>
    <row r="334" spans="1:6" ht="12">
      <c r="A334" s="51" t="s">
        <v>179</v>
      </c>
      <c r="B334" s="56" t="s">
        <v>333</v>
      </c>
      <c r="C334" s="38" t="s">
        <v>15</v>
      </c>
      <c r="D334" s="39">
        <v>25</v>
      </c>
      <c r="E334" s="40"/>
      <c r="F334" s="78">
        <f t="shared" si="9"/>
        <v>0</v>
      </c>
    </row>
    <row r="335" spans="1:6" ht="12">
      <c r="A335" s="51" t="s">
        <v>154</v>
      </c>
      <c r="B335" s="56" t="s">
        <v>334</v>
      </c>
      <c r="C335" s="38" t="s">
        <v>8</v>
      </c>
      <c r="D335" s="39">
        <v>160</v>
      </c>
      <c r="E335" s="40"/>
      <c r="F335" s="78">
        <f t="shared" si="9"/>
        <v>0</v>
      </c>
    </row>
    <row r="336" spans="1:6" ht="12">
      <c r="A336" s="51" t="s">
        <v>221</v>
      </c>
      <c r="B336" s="56" t="s">
        <v>335</v>
      </c>
      <c r="C336" s="38" t="s">
        <v>8</v>
      </c>
      <c r="D336" s="39">
        <v>8.14</v>
      </c>
      <c r="E336" s="40"/>
      <c r="F336" s="78">
        <f t="shared" si="9"/>
        <v>0</v>
      </c>
    </row>
    <row r="337" spans="1:6" ht="12">
      <c r="A337" s="51" t="s">
        <v>222</v>
      </c>
      <c r="B337" s="56" t="s">
        <v>336</v>
      </c>
      <c r="C337" s="38" t="s">
        <v>8</v>
      </c>
      <c r="D337" s="39">
        <v>3.96</v>
      </c>
      <c r="E337" s="40"/>
      <c r="F337" s="78">
        <f t="shared" si="9"/>
        <v>0</v>
      </c>
    </row>
    <row r="338" spans="1:6" ht="12">
      <c r="A338" s="51" t="s">
        <v>337</v>
      </c>
      <c r="B338" s="56" t="s">
        <v>338</v>
      </c>
      <c r="C338" s="38" t="s">
        <v>8</v>
      </c>
      <c r="D338" s="39">
        <v>160</v>
      </c>
      <c r="E338" s="40"/>
      <c r="F338" s="78">
        <f t="shared" si="9"/>
        <v>0</v>
      </c>
    </row>
    <row r="339" spans="1:6" ht="12">
      <c r="A339" s="51" t="s">
        <v>339</v>
      </c>
      <c r="B339" s="56" t="s">
        <v>340</v>
      </c>
      <c r="C339" s="38" t="s">
        <v>15</v>
      </c>
      <c r="D339" s="39">
        <v>105</v>
      </c>
      <c r="E339" s="40"/>
      <c r="F339" s="78">
        <f t="shared" si="9"/>
        <v>0</v>
      </c>
    </row>
    <row r="340" spans="1:6" ht="12">
      <c r="A340" s="51"/>
      <c r="B340" s="56"/>
      <c r="C340" s="38"/>
      <c r="D340" s="39"/>
      <c r="E340" s="40"/>
      <c r="F340" s="78"/>
    </row>
    <row r="341" spans="1:6" ht="12">
      <c r="A341" s="54" t="s">
        <v>6</v>
      </c>
      <c r="B341" s="55" t="s">
        <v>21</v>
      </c>
      <c r="C341" s="38"/>
      <c r="D341" s="39"/>
      <c r="E341" s="40"/>
      <c r="F341" s="86">
        <f>SUM(F342:F343)</f>
        <v>0</v>
      </c>
    </row>
    <row r="342" spans="1:6" ht="12">
      <c r="A342" s="51" t="s">
        <v>202</v>
      </c>
      <c r="B342" s="56" t="s">
        <v>23</v>
      </c>
      <c r="C342" s="38" t="s">
        <v>8</v>
      </c>
      <c r="D342" s="39">
        <v>139.66</v>
      </c>
      <c r="E342" s="40"/>
      <c r="F342" s="78">
        <f>E342*D342</f>
        <v>0</v>
      </c>
    </row>
    <row r="343" spans="1:6" ht="12">
      <c r="A343" s="51" t="s">
        <v>223</v>
      </c>
      <c r="B343" s="56" t="s">
        <v>341</v>
      </c>
      <c r="C343" s="38" t="s">
        <v>8</v>
      </c>
      <c r="D343" s="39">
        <v>109</v>
      </c>
      <c r="E343" s="40"/>
      <c r="F343" s="78">
        <f>E343*D343</f>
        <v>0</v>
      </c>
    </row>
    <row r="344" spans="1:6" ht="12">
      <c r="A344" s="51"/>
      <c r="B344" s="56"/>
      <c r="C344" s="38"/>
      <c r="D344" s="39"/>
      <c r="E344" s="40"/>
      <c r="F344" s="78"/>
    </row>
    <row r="345" spans="1:6" ht="12">
      <c r="A345" s="54" t="s">
        <v>9</v>
      </c>
      <c r="B345" s="55" t="s">
        <v>36</v>
      </c>
      <c r="C345" s="38"/>
      <c r="D345" s="39"/>
      <c r="E345" s="40"/>
      <c r="F345" s="86">
        <f>SUM(F346:F348)</f>
        <v>0</v>
      </c>
    </row>
    <row r="346" spans="1:6" ht="12">
      <c r="A346" s="51" t="s">
        <v>11</v>
      </c>
      <c r="B346" s="56" t="s">
        <v>38</v>
      </c>
      <c r="C346" s="38" t="s">
        <v>8</v>
      </c>
      <c r="D346" s="39">
        <v>63.61</v>
      </c>
      <c r="E346" s="40"/>
      <c r="F346" s="78">
        <f>E346*D346</f>
        <v>0</v>
      </c>
    </row>
    <row r="347" spans="1:6" ht="12">
      <c r="A347" s="51" t="s">
        <v>12</v>
      </c>
      <c r="B347" s="56" t="s">
        <v>342</v>
      </c>
      <c r="C347" s="38" t="s">
        <v>8</v>
      </c>
      <c r="D347" s="39">
        <v>63.61</v>
      </c>
      <c r="E347" s="40"/>
      <c r="F347" s="78">
        <f>E347*D347</f>
        <v>0</v>
      </c>
    </row>
    <row r="348" spans="1:6" ht="12">
      <c r="A348" s="51" t="s">
        <v>13</v>
      </c>
      <c r="B348" s="56" t="s">
        <v>343</v>
      </c>
      <c r="C348" s="38" t="s">
        <v>8</v>
      </c>
      <c r="D348" s="39">
        <v>200</v>
      </c>
      <c r="E348" s="40"/>
      <c r="F348" s="78">
        <f>E348*D348</f>
        <v>0</v>
      </c>
    </row>
    <row r="349" spans="1:6" ht="12">
      <c r="A349" s="51"/>
      <c r="B349" s="56"/>
      <c r="C349" s="38"/>
      <c r="D349" s="39"/>
      <c r="E349" s="40"/>
      <c r="F349" s="78"/>
    </row>
    <row r="350" spans="1:6" ht="12">
      <c r="A350" s="54" t="s">
        <v>17</v>
      </c>
      <c r="B350" s="55" t="s">
        <v>208</v>
      </c>
      <c r="C350" s="38"/>
      <c r="D350" s="39"/>
      <c r="E350" s="40"/>
      <c r="F350" s="86">
        <f>SUM(F351:F353)</f>
        <v>0</v>
      </c>
    </row>
    <row r="351" spans="1:6" ht="12">
      <c r="A351" s="51" t="s">
        <v>171</v>
      </c>
      <c r="B351" s="56" t="s">
        <v>344</v>
      </c>
      <c r="C351" s="38" t="s">
        <v>15</v>
      </c>
      <c r="D351" s="39">
        <v>1.35</v>
      </c>
      <c r="E351" s="40"/>
      <c r="F351" s="78">
        <f>E351*D351</f>
        <v>0</v>
      </c>
    </row>
    <row r="352" spans="1:6" ht="12">
      <c r="A352" s="51" t="s">
        <v>172</v>
      </c>
      <c r="B352" s="56" t="s">
        <v>345</v>
      </c>
      <c r="C352" s="41" t="s">
        <v>15</v>
      </c>
      <c r="D352" s="39">
        <v>2.7</v>
      </c>
      <c r="E352" s="40"/>
      <c r="F352" s="78">
        <f>E352*D352</f>
        <v>0</v>
      </c>
    </row>
    <row r="353" spans="1:6" ht="12">
      <c r="A353" s="51" t="s">
        <v>173</v>
      </c>
      <c r="B353" s="56" t="s">
        <v>346</v>
      </c>
      <c r="C353" s="41" t="s">
        <v>8</v>
      </c>
      <c r="D353" s="39">
        <v>18</v>
      </c>
      <c r="E353" s="40"/>
      <c r="F353" s="78">
        <f>E353*D353</f>
        <v>0</v>
      </c>
    </row>
    <row r="354" spans="1:6" ht="12">
      <c r="A354" s="51"/>
      <c r="B354" s="56"/>
      <c r="C354" s="38"/>
      <c r="D354" s="39"/>
      <c r="E354" s="40"/>
      <c r="F354" s="78"/>
    </row>
    <row r="355" spans="1:6" ht="12">
      <c r="A355" s="54" t="s">
        <v>20</v>
      </c>
      <c r="B355" s="55" t="s">
        <v>209</v>
      </c>
      <c r="C355" s="38"/>
      <c r="D355" s="39"/>
      <c r="E355" s="40"/>
      <c r="F355" s="86">
        <f>SUM(F356:F362)</f>
        <v>0</v>
      </c>
    </row>
    <row r="356" spans="1:6" ht="12">
      <c r="A356" s="51" t="s">
        <v>22</v>
      </c>
      <c r="B356" s="56" t="s">
        <v>51</v>
      </c>
      <c r="C356" s="38" t="s">
        <v>8</v>
      </c>
      <c r="D356" s="39">
        <v>195.5</v>
      </c>
      <c r="E356" s="40"/>
      <c r="F356" s="78">
        <f aca="true" t="shared" si="10" ref="F356:F362">E356*D356</f>
        <v>0</v>
      </c>
    </row>
    <row r="357" spans="1:6" ht="12">
      <c r="A357" s="51" t="s">
        <v>146</v>
      </c>
      <c r="B357" s="56" t="s">
        <v>347</v>
      </c>
      <c r="C357" s="38" t="s">
        <v>8</v>
      </c>
      <c r="D357" s="39">
        <v>65</v>
      </c>
      <c r="E357" s="40"/>
      <c r="F357" s="78">
        <f t="shared" si="10"/>
        <v>0</v>
      </c>
    </row>
    <row r="358" spans="1:6" ht="12">
      <c r="A358" s="51" t="s">
        <v>158</v>
      </c>
      <c r="B358" s="56" t="s">
        <v>348</v>
      </c>
      <c r="C358" s="38" t="s">
        <v>8</v>
      </c>
      <c r="D358" s="39">
        <v>195.5</v>
      </c>
      <c r="E358" s="40"/>
      <c r="F358" s="78">
        <f t="shared" si="10"/>
        <v>0</v>
      </c>
    </row>
    <row r="359" spans="1:6" ht="12">
      <c r="A359" s="51" t="s">
        <v>228</v>
      </c>
      <c r="B359" s="56" t="s">
        <v>349</v>
      </c>
      <c r="C359" s="38" t="s">
        <v>8</v>
      </c>
      <c r="D359" s="39">
        <v>850</v>
      </c>
      <c r="E359" s="40"/>
      <c r="F359" s="78">
        <f t="shared" si="10"/>
        <v>0</v>
      </c>
    </row>
    <row r="360" spans="1:6" ht="12">
      <c r="A360" s="51" t="s">
        <v>229</v>
      </c>
      <c r="B360" s="56" t="s">
        <v>350</v>
      </c>
      <c r="C360" s="38" t="s">
        <v>16</v>
      </c>
      <c r="D360" s="39">
        <v>18</v>
      </c>
      <c r="E360" s="40"/>
      <c r="F360" s="78">
        <f t="shared" si="10"/>
        <v>0</v>
      </c>
    </row>
    <row r="361" spans="1:6" ht="12">
      <c r="A361" s="51" t="s">
        <v>351</v>
      </c>
      <c r="B361" s="56" t="s">
        <v>352</v>
      </c>
      <c r="C361" s="38" t="s">
        <v>296</v>
      </c>
      <c r="D361" s="39">
        <v>6</v>
      </c>
      <c r="E361" s="40"/>
      <c r="F361" s="78">
        <f t="shared" si="10"/>
        <v>0</v>
      </c>
    </row>
    <row r="362" spans="1:6" ht="12">
      <c r="A362" s="51" t="s">
        <v>353</v>
      </c>
      <c r="B362" s="56" t="s">
        <v>354</v>
      </c>
      <c r="C362" s="38" t="s">
        <v>16</v>
      </c>
      <c r="D362" s="39">
        <v>260</v>
      </c>
      <c r="E362" s="40"/>
      <c r="F362" s="78">
        <f t="shared" si="10"/>
        <v>0</v>
      </c>
    </row>
    <row r="363" spans="1:6" ht="12">
      <c r="A363" s="51"/>
      <c r="B363" s="56"/>
      <c r="C363" s="38"/>
      <c r="D363" s="39"/>
      <c r="E363" s="40"/>
      <c r="F363" s="78"/>
    </row>
    <row r="364" spans="1:6" ht="12">
      <c r="A364" s="54" t="s">
        <v>25</v>
      </c>
      <c r="B364" s="55" t="s">
        <v>55</v>
      </c>
      <c r="C364" s="38"/>
      <c r="D364" s="39"/>
      <c r="E364" s="40"/>
      <c r="F364" s="86">
        <f>SUM(F365:F368)</f>
        <v>0</v>
      </c>
    </row>
    <row r="365" spans="1:6" ht="12">
      <c r="A365" s="51" t="s">
        <v>133</v>
      </c>
      <c r="B365" s="56" t="s">
        <v>355</v>
      </c>
      <c r="C365" s="38" t="s">
        <v>8</v>
      </c>
      <c r="D365" s="39">
        <v>63.61</v>
      </c>
      <c r="E365" s="40"/>
      <c r="F365" s="78">
        <f>E365*D365</f>
        <v>0</v>
      </c>
    </row>
    <row r="366" spans="1:6" ht="12">
      <c r="A366" s="51" t="s">
        <v>27</v>
      </c>
      <c r="B366" s="56" t="s">
        <v>356</v>
      </c>
      <c r="C366" s="38" t="s">
        <v>8</v>
      </c>
      <c r="D366" s="39">
        <v>830</v>
      </c>
      <c r="E366" s="40"/>
      <c r="F366" s="78">
        <f>E366*D366</f>
        <v>0</v>
      </c>
    </row>
    <row r="367" spans="1:6" ht="12">
      <c r="A367" s="51" t="s">
        <v>357</v>
      </c>
      <c r="B367" s="56" t="s">
        <v>358</v>
      </c>
      <c r="C367" s="38" t="s">
        <v>8</v>
      </c>
      <c r="D367" s="39">
        <v>180</v>
      </c>
      <c r="E367" s="40"/>
      <c r="F367" s="78">
        <f>E367*D367</f>
        <v>0</v>
      </c>
    </row>
    <row r="368" spans="1:6" ht="12">
      <c r="A368" s="51" t="s">
        <v>27</v>
      </c>
      <c r="B368" s="56" t="s">
        <v>359</v>
      </c>
      <c r="C368" s="38" t="s">
        <v>8</v>
      </c>
      <c r="D368" s="39">
        <v>172.2</v>
      </c>
      <c r="E368" s="40"/>
      <c r="F368" s="78">
        <f>E368*D368</f>
        <v>0</v>
      </c>
    </row>
    <row r="369" spans="1:6" ht="12">
      <c r="A369" s="51"/>
      <c r="B369" s="56"/>
      <c r="C369" s="38"/>
      <c r="D369" s="39"/>
      <c r="E369" s="40"/>
      <c r="F369" s="78"/>
    </row>
    <row r="370" spans="1:6" ht="12">
      <c r="A370" s="54" t="s">
        <v>28</v>
      </c>
      <c r="B370" s="55" t="s">
        <v>360</v>
      </c>
      <c r="C370" s="38"/>
      <c r="D370" s="39"/>
      <c r="E370" s="40"/>
      <c r="F370" s="86">
        <f>SUM(F371:F374)</f>
        <v>0</v>
      </c>
    </row>
    <row r="371" spans="1:6" ht="12">
      <c r="A371" s="51" t="s">
        <v>30</v>
      </c>
      <c r="B371" s="56" t="s">
        <v>361</v>
      </c>
      <c r="C371" s="38" t="s">
        <v>8</v>
      </c>
      <c r="D371" s="39">
        <v>195.5</v>
      </c>
      <c r="E371" s="40"/>
      <c r="F371" s="78">
        <f>E371*D371</f>
        <v>0</v>
      </c>
    </row>
    <row r="372" spans="1:6" ht="12">
      <c r="A372" s="51" t="s">
        <v>31</v>
      </c>
      <c r="B372" s="56" t="s">
        <v>362</v>
      </c>
      <c r="C372" s="38" t="s">
        <v>8</v>
      </c>
      <c r="D372" s="39">
        <v>5.04</v>
      </c>
      <c r="E372" s="40"/>
      <c r="F372" s="78">
        <f>E372*D372</f>
        <v>0</v>
      </c>
    </row>
    <row r="373" spans="1:6" ht="12">
      <c r="A373" s="51" t="s">
        <v>32</v>
      </c>
      <c r="B373" s="56" t="s">
        <v>363</v>
      </c>
      <c r="C373" s="38" t="s">
        <v>8</v>
      </c>
      <c r="D373" s="39">
        <v>476.85</v>
      </c>
      <c r="E373" s="40"/>
      <c r="F373" s="78">
        <f>E373*D373</f>
        <v>0</v>
      </c>
    </row>
    <row r="374" spans="1:6" ht="12">
      <c r="A374" s="51" t="s">
        <v>364</v>
      </c>
      <c r="B374" s="56" t="s">
        <v>365</v>
      </c>
      <c r="C374" s="38" t="s">
        <v>8</v>
      </c>
      <c r="D374" s="39">
        <v>476.85</v>
      </c>
      <c r="E374" s="40"/>
      <c r="F374" s="78">
        <f>E374*D374</f>
        <v>0</v>
      </c>
    </row>
    <row r="375" spans="1:6" ht="12">
      <c r="A375" s="51"/>
      <c r="B375" s="56"/>
      <c r="C375" s="38"/>
      <c r="D375" s="39"/>
      <c r="E375" s="40"/>
      <c r="F375" s="78"/>
    </row>
    <row r="376" spans="1:6" ht="12">
      <c r="A376" s="54" t="s">
        <v>35</v>
      </c>
      <c r="B376" s="55" t="s">
        <v>29</v>
      </c>
      <c r="C376" s="38"/>
      <c r="D376" s="39"/>
      <c r="E376" s="40"/>
      <c r="F376" s="86">
        <f>SUM(F377:F379)</f>
        <v>0</v>
      </c>
    </row>
    <row r="377" spans="1:6" ht="12">
      <c r="A377" s="51" t="s">
        <v>37</v>
      </c>
      <c r="B377" s="56" t="s">
        <v>366</v>
      </c>
      <c r="C377" s="41" t="s">
        <v>8</v>
      </c>
      <c r="D377" s="39">
        <v>5</v>
      </c>
      <c r="E377" s="40"/>
      <c r="F377" s="78">
        <f>E377*D377</f>
        <v>0</v>
      </c>
    </row>
    <row r="378" spans="1:6" ht="12">
      <c r="A378" s="51" t="s">
        <v>39</v>
      </c>
      <c r="B378" s="56" t="s">
        <v>367</v>
      </c>
      <c r="C378" s="41" t="s">
        <v>8</v>
      </c>
      <c r="D378" s="39">
        <v>4.5</v>
      </c>
      <c r="E378" s="40"/>
      <c r="F378" s="78">
        <f>E378*D378</f>
        <v>0</v>
      </c>
    </row>
    <row r="379" spans="1:6" ht="12">
      <c r="A379" s="51" t="s">
        <v>134</v>
      </c>
      <c r="B379" s="56" t="s">
        <v>368</v>
      </c>
      <c r="C379" s="41" t="s">
        <v>8</v>
      </c>
      <c r="D379" s="39">
        <v>4.05</v>
      </c>
      <c r="E379" s="40"/>
      <c r="F379" s="78">
        <f>E379*D379</f>
        <v>0</v>
      </c>
    </row>
    <row r="380" spans="1:6" ht="12">
      <c r="A380" s="51"/>
      <c r="B380" s="56"/>
      <c r="C380" s="56"/>
      <c r="D380" s="39"/>
      <c r="E380" s="40"/>
      <c r="F380" s="78"/>
    </row>
    <row r="381" spans="1:6" ht="12">
      <c r="A381" s="54" t="s">
        <v>40</v>
      </c>
      <c r="B381" s="55" t="s">
        <v>211</v>
      </c>
      <c r="C381" s="56"/>
      <c r="D381" s="39"/>
      <c r="E381" s="40"/>
      <c r="F381" s="86">
        <f>SUM(F382:F384)</f>
        <v>0</v>
      </c>
    </row>
    <row r="382" spans="1:6" ht="12">
      <c r="A382" s="51" t="s">
        <v>42</v>
      </c>
      <c r="B382" s="56" t="s">
        <v>369</v>
      </c>
      <c r="C382" s="41" t="s">
        <v>8</v>
      </c>
      <c r="D382" s="39">
        <v>3.78</v>
      </c>
      <c r="E382" s="40"/>
      <c r="F382" s="78">
        <f>E382*D382</f>
        <v>0</v>
      </c>
    </row>
    <row r="383" spans="1:6" ht="12">
      <c r="A383" s="51" t="s">
        <v>44</v>
      </c>
      <c r="B383" s="56" t="s">
        <v>370</v>
      </c>
      <c r="C383" s="41" t="s">
        <v>8</v>
      </c>
      <c r="D383" s="39">
        <v>5.04</v>
      </c>
      <c r="E383" s="40"/>
      <c r="F383" s="78">
        <f>E383*D383</f>
        <v>0</v>
      </c>
    </row>
    <row r="384" spans="1:6" ht="12">
      <c r="A384" s="51" t="s">
        <v>46</v>
      </c>
      <c r="B384" s="56" t="s">
        <v>371</v>
      </c>
      <c r="C384" s="41" t="s">
        <v>8</v>
      </c>
      <c r="D384" s="39">
        <v>8.4</v>
      </c>
      <c r="E384" s="40"/>
      <c r="F384" s="78">
        <f>E384*D384</f>
        <v>0</v>
      </c>
    </row>
    <row r="385" spans="1:6" ht="12">
      <c r="A385" s="51"/>
      <c r="B385" s="56"/>
      <c r="C385" s="56"/>
      <c r="D385" s="39"/>
      <c r="E385" s="40"/>
      <c r="F385" s="78"/>
    </row>
    <row r="386" spans="1:6" ht="12">
      <c r="A386" s="54" t="s">
        <v>48</v>
      </c>
      <c r="B386" s="55" t="s">
        <v>212</v>
      </c>
      <c r="C386" s="56"/>
      <c r="D386" s="39"/>
      <c r="E386" s="40"/>
      <c r="F386" s="86">
        <f>SUM(F387:F393)</f>
        <v>0</v>
      </c>
    </row>
    <row r="387" spans="1:6" ht="12">
      <c r="A387" s="51" t="s">
        <v>50</v>
      </c>
      <c r="B387" s="56" t="s">
        <v>372</v>
      </c>
      <c r="C387" s="41" t="s">
        <v>373</v>
      </c>
      <c r="D387" s="39">
        <v>4</v>
      </c>
      <c r="E387" s="57"/>
      <c r="F387" s="78">
        <f aca="true" t="shared" si="11" ref="F387:F393">E387*D387</f>
        <v>0</v>
      </c>
    </row>
    <row r="388" spans="1:6" ht="12">
      <c r="A388" s="51" t="s">
        <v>236</v>
      </c>
      <c r="B388" s="56" t="s">
        <v>374</v>
      </c>
      <c r="C388" s="41" t="s">
        <v>373</v>
      </c>
      <c r="D388" s="39">
        <v>3</v>
      </c>
      <c r="E388" s="40"/>
      <c r="F388" s="78">
        <f t="shared" si="11"/>
        <v>0</v>
      </c>
    </row>
    <row r="389" spans="1:6" ht="12">
      <c r="A389" s="51" t="s">
        <v>375</v>
      </c>
      <c r="B389" s="56" t="s">
        <v>376</v>
      </c>
      <c r="C389" s="41" t="s">
        <v>373</v>
      </c>
      <c r="D389" s="39">
        <v>1</v>
      </c>
      <c r="E389" s="40"/>
      <c r="F389" s="78">
        <f t="shared" si="11"/>
        <v>0</v>
      </c>
    </row>
    <row r="390" spans="1:6" ht="12">
      <c r="A390" s="51" t="s">
        <v>377</v>
      </c>
      <c r="B390" s="56" t="s">
        <v>398</v>
      </c>
      <c r="C390" s="41" t="s">
        <v>373</v>
      </c>
      <c r="D390" s="39">
        <v>1</v>
      </c>
      <c r="E390" s="40"/>
      <c r="F390" s="78">
        <f t="shared" si="11"/>
        <v>0</v>
      </c>
    </row>
    <row r="391" spans="1:6" ht="12">
      <c r="A391" s="51" t="s">
        <v>378</v>
      </c>
      <c r="B391" s="56" t="s">
        <v>379</v>
      </c>
      <c r="C391" s="41" t="s">
        <v>373</v>
      </c>
      <c r="D391" s="39">
        <v>1</v>
      </c>
      <c r="E391" s="40"/>
      <c r="F391" s="78">
        <f t="shared" si="11"/>
        <v>0</v>
      </c>
    </row>
    <row r="392" spans="1:6" ht="12">
      <c r="A392" s="51" t="s">
        <v>380</v>
      </c>
      <c r="B392" s="56" t="s">
        <v>381</v>
      </c>
      <c r="C392" s="41" t="s">
        <v>373</v>
      </c>
      <c r="D392" s="39">
        <v>2</v>
      </c>
      <c r="E392" s="40"/>
      <c r="F392" s="78">
        <f t="shared" si="11"/>
        <v>0</v>
      </c>
    </row>
    <row r="393" spans="1:6" ht="12">
      <c r="A393" s="51" t="s">
        <v>382</v>
      </c>
      <c r="B393" s="56" t="s">
        <v>383</v>
      </c>
      <c r="C393" s="41" t="s">
        <v>8</v>
      </c>
      <c r="D393" s="39">
        <v>3.3</v>
      </c>
      <c r="E393" s="40"/>
      <c r="F393" s="78">
        <f t="shared" si="11"/>
        <v>0</v>
      </c>
    </row>
    <row r="394" spans="1:6" ht="12">
      <c r="A394" s="51"/>
      <c r="B394" s="56"/>
      <c r="C394" s="56"/>
      <c r="D394" s="39"/>
      <c r="E394" s="40"/>
      <c r="F394" s="78"/>
    </row>
    <row r="395" spans="1:6" ht="12">
      <c r="A395" s="54" t="s">
        <v>54</v>
      </c>
      <c r="B395" s="55" t="s">
        <v>213</v>
      </c>
      <c r="C395" s="56"/>
      <c r="D395" s="39"/>
      <c r="E395" s="40"/>
      <c r="F395" s="86">
        <f>SUM(F396:F405)</f>
        <v>0</v>
      </c>
    </row>
    <row r="396" spans="1:6" ht="12">
      <c r="A396" s="51" t="s">
        <v>56</v>
      </c>
      <c r="B396" s="56" t="s">
        <v>384</v>
      </c>
      <c r="C396" s="41" t="s">
        <v>373</v>
      </c>
      <c r="D396" s="39">
        <v>37</v>
      </c>
      <c r="E396" s="40"/>
      <c r="F396" s="78">
        <f aca="true" t="shared" si="12" ref="F396:F405">E396*D396</f>
        <v>0</v>
      </c>
    </row>
    <row r="397" spans="1:6" ht="12">
      <c r="A397" s="51" t="s">
        <v>58</v>
      </c>
      <c r="B397" s="56" t="s">
        <v>385</v>
      </c>
      <c r="C397" s="41" t="s">
        <v>373</v>
      </c>
      <c r="D397" s="39">
        <v>15</v>
      </c>
      <c r="E397" s="40"/>
      <c r="F397" s="78">
        <f t="shared" si="12"/>
        <v>0</v>
      </c>
    </row>
    <row r="398" spans="1:6" ht="12">
      <c r="A398" s="51" t="s">
        <v>60</v>
      </c>
      <c r="B398" s="56" t="s">
        <v>386</v>
      </c>
      <c r="C398" s="41" t="s">
        <v>373</v>
      </c>
      <c r="D398" s="39">
        <v>34</v>
      </c>
      <c r="E398" s="40"/>
      <c r="F398" s="78">
        <f t="shared" si="12"/>
        <v>0</v>
      </c>
    </row>
    <row r="399" spans="1:6" ht="12">
      <c r="A399" s="51" t="s">
        <v>192</v>
      </c>
      <c r="B399" s="56" t="s">
        <v>387</v>
      </c>
      <c r="C399" s="41" t="s">
        <v>373</v>
      </c>
      <c r="D399" s="39">
        <v>28</v>
      </c>
      <c r="E399" s="40"/>
      <c r="F399" s="78">
        <f t="shared" si="12"/>
        <v>0</v>
      </c>
    </row>
    <row r="400" spans="1:6" ht="12">
      <c r="A400" s="51" t="s">
        <v>93</v>
      </c>
      <c r="B400" s="56" t="s">
        <v>388</v>
      </c>
      <c r="C400" s="41" t="s">
        <v>373</v>
      </c>
      <c r="D400" s="39">
        <v>9</v>
      </c>
      <c r="E400" s="40"/>
      <c r="F400" s="78">
        <f t="shared" si="12"/>
        <v>0</v>
      </c>
    </row>
    <row r="401" spans="1:6" ht="12">
      <c r="A401" s="51" t="s">
        <v>138</v>
      </c>
      <c r="B401" s="56" t="s">
        <v>389</v>
      </c>
      <c r="C401" s="41" t="s">
        <v>373</v>
      </c>
      <c r="D401" s="39">
        <v>4</v>
      </c>
      <c r="E401" s="40"/>
      <c r="F401" s="78">
        <f t="shared" si="12"/>
        <v>0</v>
      </c>
    </row>
    <row r="402" spans="1:6" ht="12">
      <c r="A402" s="51" t="s">
        <v>244</v>
      </c>
      <c r="B402" s="56" t="s">
        <v>390</v>
      </c>
      <c r="C402" s="41" t="s">
        <v>373</v>
      </c>
      <c r="D402" s="39">
        <v>3</v>
      </c>
      <c r="E402" s="40"/>
      <c r="F402" s="78">
        <f t="shared" si="12"/>
        <v>0</v>
      </c>
    </row>
    <row r="403" spans="1:6" ht="12">
      <c r="A403" s="51" t="s">
        <v>245</v>
      </c>
      <c r="B403" s="56" t="s">
        <v>391</v>
      </c>
      <c r="C403" s="41" t="s">
        <v>373</v>
      </c>
      <c r="D403" s="39">
        <v>15</v>
      </c>
      <c r="E403" s="40"/>
      <c r="F403" s="78">
        <f t="shared" si="12"/>
        <v>0</v>
      </c>
    </row>
    <row r="404" spans="1:6" ht="12">
      <c r="A404" s="51" t="s">
        <v>246</v>
      </c>
      <c r="B404" s="56" t="s">
        <v>392</v>
      </c>
      <c r="C404" s="41" t="s">
        <v>373</v>
      </c>
      <c r="D404" s="39">
        <v>1</v>
      </c>
      <c r="E404" s="40"/>
      <c r="F404" s="78">
        <f t="shared" si="12"/>
        <v>0</v>
      </c>
    </row>
    <row r="405" spans="1:6" ht="12">
      <c r="A405" s="51" t="s">
        <v>247</v>
      </c>
      <c r="B405" s="56" t="s">
        <v>393</v>
      </c>
      <c r="C405" s="41" t="s">
        <v>164</v>
      </c>
      <c r="D405" s="39">
        <v>18</v>
      </c>
      <c r="E405" s="40"/>
      <c r="F405" s="78">
        <f t="shared" si="12"/>
        <v>0</v>
      </c>
    </row>
    <row r="406" spans="1:6" ht="12">
      <c r="A406" s="51"/>
      <c r="B406" s="56"/>
      <c r="C406" s="56"/>
      <c r="D406" s="39"/>
      <c r="E406" s="40"/>
      <c r="F406" s="78"/>
    </row>
    <row r="407" spans="1:6" ht="12">
      <c r="A407" s="54" t="s">
        <v>61</v>
      </c>
      <c r="B407" s="55" t="s">
        <v>214</v>
      </c>
      <c r="C407" s="56"/>
      <c r="D407" s="39"/>
      <c r="E407" s="40"/>
      <c r="F407" s="86">
        <f>SUM(F408:F410)</f>
        <v>0</v>
      </c>
    </row>
    <row r="408" spans="1:6" ht="12">
      <c r="A408" s="51" t="s">
        <v>181</v>
      </c>
      <c r="B408" s="56" t="s">
        <v>394</v>
      </c>
      <c r="C408" s="41" t="s">
        <v>296</v>
      </c>
      <c r="D408" s="57">
        <v>3</v>
      </c>
      <c r="E408" s="57"/>
      <c r="F408" s="78">
        <f>E408*D408</f>
        <v>0</v>
      </c>
    </row>
    <row r="409" spans="1:6" ht="12">
      <c r="A409" s="51" t="s">
        <v>139</v>
      </c>
      <c r="B409" s="56" t="s">
        <v>395</v>
      </c>
      <c r="C409" s="41" t="s">
        <v>8</v>
      </c>
      <c r="D409" s="57">
        <v>18</v>
      </c>
      <c r="E409" s="57"/>
      <c r="F409" s="78">
        <f>E409*D409</f>
        <v>0</v>
      </c>
    </row>
    <row r="410" spans="1:6" ht="12">
      <c r="A410" s="51" t="s">
        <v>396</v>
      </c>
      <c r="B410" s="56" t="s">
        <v>397</v>
      </c>
      <c r="C410" s="41" t="s">
        <v>8</v>
      </c>
      <c r="D410" s="39">
        <v>7.04</v>
      </c>
      <c r="E410" s="40"/>
      <c r="F410" s="78">
        <f>E410*D410</f>
        <v>0</v>
      </c>
    </row>
    <row r="411" spans="1:6" ht="12">
      <c r="A411" s="79"/>
      <c r="B411" s="80"/>
      <c r="C411" s="80"/>
      <c r="D411" s="80"/>
      <c r="E411" s="80"/>
      <c r="F411" s="81"/>
    </row>
    <row r="412" spans="1:6" ht="12.75" thickBot="1">
      <c r="A412" s="82"/>
      <c r="B412" s="83" t="s">
        <v>168</v>
      </c>
      <c r="C412" s="83"/>
      <c r="D412" s="90"/>
      <c r="E412" s="84"/>
      <c r="F412" s="85">
        <f>SUM(F329:F410)/2</f>
        <v>0</v>
      </c>
    </row>
    <row r="413" ht="12"/>
  </sheetData>
  <sheetProtection selectLockedCells="1" selectUnlockedCells="1"/>
  <conditionalFormatting sqref="D58:D63">
    <cfRule type="cellIs" priority="1" dxfId="0" operator="greaterThan" stopIfTrue="1">
      <formula>"#ref!"</formula>
    </cfRule>
  </conditionalFormatting>
  <printOptions/>
  <pageMargins left="0.984251968503937" right="0.2755905511811024" top="0.6692913385826772" bottom="0.7480314960629921" header="0.5118110236220472" footer="0.5118110236220472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zoomScale="130" zoomScaleNormal="13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5.140625" style="25" customWidth="1"/>
    <col min="2" max="2" width="45.140625" style="25" customWidth="1"/>
    <col min="3" max="3" width="8.57421875" style="25" customWidth="1"/>
    <col min="4" max="4" width="4.00390625" style="25" bestFit="1" customWidth="1"/>
    <col min="5" max="5" width="8.140625" style="25" bestFit="1" customWidth="1"/>
    <col min="6" max="6" width="4.00390625" style="25" bestFit="1" customWidth="1"/>
    <col min="7" max="7" width="9.00390625" style="25" bestFit="1" customWidth="1"/>
    <col min="8" max="8" width="2.7109375" style="25" bestFit="1" customWidth="1"/>
    <col min="9" max="9" width="9.00390625" style="25" bestFit="1" customWidth="1"/>
    <col min="10" max="10" width="6.8515625" style="25" bestFit="1" customWidth="1"/>
    <col min="11" max="11" width="9.00390625" style="25" bestFit="1" customWidth="1"/>
    <col min="12" max="16384" width="9.140625" style="25" customWidth="1"/>
  </cols>
  <sheetData>
    <row r="1" spans="1:11" ht="11.25">
      <c r="A1" s="91" t="s">
        <v>80</v>
      </c>
      <c r="B1" s="92"/>
      <c r="C1" s="92"/>
      <c r="D1" s="92"/>
      <c r="E1" s="92"/>
      <c r="F1" s="92"/>
      <c r="G1" s="92"/>
      <c r="H1" s="92"/>
      <c r="I1" s="92"/>
      <c r="J1" s="92"/>
      <c r="K1" s="93"/>
    </row>
    <row r="2" spans="1:11" ht="11.25">
      <c r="A2" s="94" t="s">
        <v>203</v>
      </c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1" ht="11.25">
      <c r="A3" s="26"/>
      <c r="B3" s="27"/>
      <c r="C3" s="28"/>
      <c r="D3" s="97" t="s">
        <v>82</v>
      </c>
      <c r="E3" s="97"/>
      <c r="F3" s="97" t="s">
        <v>83</v>
      </c>
      <c r="G3" s="97"/>
      <c r="H3" s="97" t="s">
        <v>84</v>
      </c>
      <c r="I3" s="97"/>
      <c r="J3" s="97" t="s">
        <v>85</v>
      </c>
      <c r="K3" s="97"/>
    </row>
    <row r="4" spans="1:11" ht="11.25">
      <c r="A4" s="29" t="s">
        <v>86</v>
      </c>
      <c r="B4" s="29" t="s">
        <v>87</v>
      </c>
      <c r="C4" s="29" t="s">
        <v>88</v>
      </c>
      <c r="D4" s="29" t="s">
        <v>89</v>
      </c>
      <c r="E4" s="29" t="s">
        <v>90</v>
      </c>
      <c r="F4" s="29" t="s">
        <v>89</v>
      </c>
      <c r="G4" s="29" t="s">
        <v>90</v>
      </c>
      <c r="H4" s="29" t="s">
        <v>89</v>
      </c>
      <c r="I4" s="29" t="s">
        <v>90</v>
      </c>
      <c r="J4" s="30"/>
      <c r="K4" s="30"/>
    </row>
    <row r="5" spans="1:11" ht="11.25">
      <c r="A5" s="31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1.25">
      <c r="A6" s="32" t="s">
        <v>5</v>
      </c>
      <c r="B6" s="33" t="s">
        <v>10</v>
      </c>
      <c r="C6" s="34"/>
      <c r="D6" s="30">
        <v>100</v>
      </c>
      <c r="E6" s="34">
        <f>$C6*D6/100</f>
        <v>0</v>
      </c>
      <c r="F6" s="30"/>
      <c r="G6" s="34"/>
      <c r="H6" s="30"/>
      <c r="I6" s="34"/>
      <c r="J6" s="34">
        <f>D6+F6+H6</f>
        <v>100</v>
      </c>
      <c r="K6" s="34">
        <f aca="true" t="shared" si="0" ref="K6:K18">$C6*J6/100</f>
        <v>0</v>
      </c>
    </row>
    <row r="7" spans="1:11" ht="11.25">
      <c r="A7" s="32" t="s">
        <v>6</v>
      </c>
      <c r="B7" s="33" t="s">
        <v>18</v>
      </c>
      <c r="C7" s="34"/>
      <c r="D7" s="30">
        <v>70</v>
      </c>
      <c r="E7" s="34">
        <f>$C7*D7/100</f>
        <v>0</v>
      </c>
      <c r="F7" s="30">
        <v>30</v>
      </c>
      <c r="G7" s="34">
        <f aca="true" t="shared" si="1" ref="G7:G18">$C7*F7/100</f>
        <v>0</v>
      </c>
      <c r="H7" s="30"/>
      <c r="I7" s="34"/>
      <c r="J7" s="34">
        <f aca="true" t="shared" si="2" ref="J7:J18">D7+F7+H7</f>
        <v>100</v>
      </c>
      <c r="K7" s="34">
        <f t="shared" si="0"/>
        <v>0</v>
      </c>
    </row>
    <row r="8" spans="1:11" ht="11.25">
      <c r="A8" s="32" t="s">
        <v>9</v>
      </c>
      <c r="B8" s="33" t="s">
        <v>193</v>
      </c>
      <c r="C8" s="34"/>
      <c r="D8" s="30">
        <v>50</v>
      </c>
      <c r="E8" s="34">
        <f>$C8*D8/100</f>
        <v>0</v>
      </c>
      <c r="F8" s="30">
        <v>50</v>
      </c>
      <c r="G8" s="34">
        <f t="shared" si="1"/>
        <v>0</v>
      </c>
      <c r="H8" s="30"/>
      <c r="I8" s="34"/>
      <c r="J8" s="34">
        <f t="shared" si="2"/>
        <v>100</v>
      </c>
      <c r="K8" s="34">
        <f t="shared" si="0"/>
        <v>0</v>
      </c>
    </row>
    <row r="9" spans="1:11" ht="11.25">
      <c r="A9" s="32" t="s">
        <v>17</v>
      </c>
      <c r="B9" s="33" t="s">
        <v>26</v>
      </c>
      <c r="C9" s="34"/>
      <c r="D9" s="30"/>
      <c r="E9" s="34"/>
      <c r="F9" s="30">
        <v>70</v>
      </c>
      <c r="G9" s="34">
        <f t="shared" si="1"/>
        <v>0</v>
      </c>
      <c r="H9" s="30">
        <v>30</v>
      </c>
      <c r="I9" s="34">
        <f>$C9*H9/100</f>
        <v>0</v>
      </c>
      <c r="J9" s="34">
        <f t="shared" si="2"/>
        <v>100</v>
      </c>
      <c r="K9" s="34">
        <f t="shared" si="0"/>
        <v>0</v>
      </c>
    </row>
    <row r="10" spans="1:11" ht="11.25">
      <c r="A10" s="32" t="s">
        <v>20</v>
      </c>
      <c r="B10" s="33" t="s">
        <v>29</v>
      </c>
      <c r="C10" s="34"/>
      <c r="D10" s="30"/>
      <c r="E10" s="34"/>
      <c r="F10" s="30">
        <v>70</v>
      </c>
      <c r="G10" s="34">
        <f t="shared" si="1"/>
        <v>0</v>
      </c>
      <c r="H10" s="30">
        <v>30</v>
      </c>
      <c r="I10" s="34">
        <f>$C10*H10/100</f>
        <v>0</v>
      </c>
      <c r="J10" s="34">
        <f t="shared" si="2"/>
        <v>100</v>
      </c>
      <c r="K10" s="34">
        <f t="shared" si="0"/>
        <v>0</v>
      </c>
    </row>
    <row r="11" spans="1:11" ht="11.25">
      <c r="A11" s="32" t="s">
        <v>25</v>
      </c>
      <c r="B11" s="33" t="s">
        <v>36</v>
      </c>
      <c r="C11" s="34"/>
      <c r="D11" s="30"/>
      <c r="E11" s="34"/>
      <c r="F11" s="30">
        <v>60</v>
      </c>
      <c r="G11" s="34">
        <f t="shared" si="1"/>
        <v>0</v>
      </c>
      <c r="H11" s="30">
        <v>40</v>
      </c>
      <c r="I11" s="34">
        <f>$C11*H11/100</f>
        <v>0</v>
      </c>
      <c r="J11" s="34">
        <f t="shared" si="2"/>
        <v>100</v>
      </c>
      <c r="K11" s="34">
        <f t="shared" si="0"/>
        <v>0</v>
      </c>
    </row>
    <row r="12" spans="1:11" ht="11.25">
      <c r="A12" s="32" t="s">
        <v>28</v>
      </c>
      <c r="B12" s="33" t="s">
        <v>194</v>
      </c>
      <c r="C12" s="34"/>
      <c r="D12" s="30"/>
      <c r="E12" s="34"/>
      <c r="F12" s="30">
        <v>100</v>
      </c>
      <c r="G12" s="34">
        <f t="shared" si="1"/>
        <v>0</v>
      </c>
      <c r="H12" s="30"/>
      <c r="I12" s="34"/>
      <c r="J12" s="34">
        <f t="shared" si="2"/>
        <v>100</v>
      </c>
      <c r="K12" s="34">
        <f t="shared" si="0"/>
        <v>0</v>
      </c>
    </row>
    <row r="13" spans="1:11" ht="11.25">
      <c r="A13" s="32" t="s">
        <v>35</v>
      </c>
      <c r="B13" s="33" t="s">
        <v>195</v>
      </c>
      <c r="C13" s="34"/>
      <c r="D13" s="30">
        <v>20</v>
      </c>
      <c r="E13" s="34">
        <f>$C13*D13/100</f>
        <v>0</v>
      </c>
      <c r="F13" s="30">
        <v>40</v>
      </c>
      <c r="G13" s="34">
        <f t="shared" si="1"/>
        <v>0</v>
      </c>
      <c r="H13" s="30">
        <v>40</v>
      </c>
      <c r="I13" s="34">
        <f>$C13*H13/100</f>
        <v>0</v>
      </c>
      <c r="J13" s="34">
        <f t="shared" si="2"/>
        <v>100</v>
      </c>
      <c r="K13" s="34">
        <f t="shared" si="0"/>
        <v>0</v>
      </c>
    </row>
    <row r="14" spans="1:11" ht="11.25">
      <c r="A14" s="32" t="s">
        <v>40</v>
      </c>
      <c r="B14" s="33" t="s">
        <v>55</v>
      </c>
      <c r="C14" s="34"/>
      <c r="D14" s="30"/>
      <c r="E14" s="34"/>
      <c r="F14" s="30">
        <v>30</v>
      </c>
      <c r="G14" s="34">
        <f t="shared" si="1"/>
        <v>0</v>
      </c>
      <c r="H14" s="30">
        <v>70</v>
      </c>
      <c r="I14" s="34">
        <f>$C14*H14/100</f>
        <v>0</v>
      </c>
      <c r="J14" s="34">
        <f t="shared" si="2"/>
        <v>100</v>
      </c>
      <c r="K14" s="34">
        <f t="shared" si="0"/>
        <v>0</v>
      </c>
    </row>
    <row r="15" spans="1:11" ht="11.25">
      <c r="A15" s="32" t="s">
        <v>48</v>
      </c>
      <c r="B15" s="33" t="s">
        <v>196</v>
      </c>
      <c r="C15" s="34"/>
      <c r="D15" s="30"/>
      <c r="E15" s="34"/>
      <c r="F15" s="30">
        <v>100</v>
      </c>
      <c r="G15" s="34">
        <f t="shared" si="1"/>
        <v>0</v>
      </c>
      <c r="H15" s="30"/>
      <c r="I15" s="34"/>
      <c r="J15" s="34">
        <f t="shared" si="2"/>
        <v>100</v>
      </c>
      <c r="K15" s="34">
        <f t="shared" si="0"/>
        <v>0</v>
      </c>
    </row>
    <row r="16" spans="1:11" ht="11.25">
      <c r="A16" s="32" t="s">
        <v>54</v>
      </c>
      <c r="B16" s="33" t="s">
        <v>198</v>
      </c>
      <c r="C16" s="34"/>
      <c r="D16" s="30"/>
      <c r="E16" s="34"/>
      <c r="F16" s="30">
        <v>70</v>
      </c>
      <c r="G16" s="34">
        <f t="shared" si="1"/>
        <v>0</v>
      </c>
      <c r="H16" s="30">
        <v>30</v>
      </c>
      <c r="I16" s="34">
        <f>$C16*H16/100</f>
        <v>0</v>
      </c>
      <c r="J16" s="34">
        <f t="shared" si="2"/>
        <v>100</v>
      </c>
      <c r="K16" s="34">
        <f t="shared" si="0"/>
        <v>0</v>
      </c>
    </row>
    <row r="17" spans="1:11" ht="11.25">
      <c r="A17" s="32" t="s">
        <v>61</v>
      </c>
      <c r="B17" s="33" t="s">
        <v>199</v>
      </c>
      <c r="C17" s="34"/>
      <c r="D17" s="30"/>
      <c r="E17" s="34"/>
      <c r="F17" s="30">
        <v>100</v>
      </c>
      <c r="G17" s="34">
        <f t="shared" si="1"/>
        <v>0</v>
      </c>
      <c r="H17" s="30"/>
      <c r="I17" s="34"/>
      <c r="J17" s="34">
        <f t="shared" si="2"/>
        <v>100</v>
      </c>
      <c r="K17" s="34">
        <f t="shared" si="0"/>
        <v>0</v>
      </c>
    </row>
    <row r="18" spans="1:11" ht="11.25">
      <c r="A18" s="32" t="s">
        <v>62</v>
      </c>
      <c r="B18" s="33" t="s">
        <v>77</v>
      </c>
      <c r="C18" s="34"/>
      <c r="D18" s="30"/>
      <c r="E18" s="34"/>
      <c r="F18" s="30">
        <v>50</v>
      </c>
      <c r="G18" s="34">
        <f t="shared" si="1"/>
        <v>0</v>
      </c>
      <c r="H18" s="30">
        <v>50</v>
      </c>
      <c r="I18" s="34">
        <f>$C18*H18/100</f>
        <v>0</v>
      </c>
      <c r="J18" s="34">
        <f t="shared" si="2"/>
        <v>100</v>
      </c>
      <c r="K18" s="34">
        <f t="shared" si="0"/>
        <v>0</v>
      </c>
    </row>
    <row r="19" spans="1:11" ht="11.25">
      <c r="A19" s="31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1.25">
      <c r="A20" s="99" t="s">
        <v>91</v>
      </c>
      <c r="B20" s="99"/>
      <c r="C20" s="34">
        <f>SUM(C6:C18)</f>
        <v>0</v>
      </c>
      <c r="D20" s="100">
        <f>SUM(E6:E18)</f>
        <v>0</v>
      </c>
      <c r="E20" s="101"/>
      <c r="F20" s="98">
        <f>SUM(G6:G18)</f>
        <v>0</v>
      </c>
      <c r="G20" s="98"/>
      <c r="H20" s="98">
        <f>SUM(I6:I18)</f>
        <v>0</v>
      </c>
      <c r="I20" s="98"/>
      <c r="J20" s="98">
        <f>SUM(K6:K18)</f>
        <v>0</v>
      </c>
      <c r="K20" s="98"/>
    </row>
    <row r="21" spans="1:11" ht="11.25">
      <c r="A21" s="99" t="s">
        <v>85</v>
      </c>
      <c r="B21" s="99"/>
      <c r="C21" s="34"/>
      <c r="D21" s="98">
        <f>D20+C21</f>
        <v>0</v>
      </c>
      <c r="E21" s="98"/>
      <c r="F21" s="98">
        <f>D21+F20</f>
        <v>0</v>
      </c>
      <c r="G21" s="98"/>
      <c r="H21" s="98">
        <f>F21+H20</f>
        <v>0</v>
      </c>
      <c r="I21" s="98"/>
      <c r="J21" s="98"/>
      <c r="K21" s="98"/>
    </row>
    <row r="23" spans="1:11" ht="11.25">
      <c r="A23" s="91" t="s">
        <v>80</v>
      </c>
      <c r="B23" s="92"/>
      <c r="C23" s="92"/>
      <c r="D23" s="92"/>
      <c r="E23" s="92"/>
      <c r="F23" s="92"/>
      <c r="G23" s="92"/>
      <c r="H23" s="92"/>
      <c r="I23" s="92"/>
      <c r="J23" s="92"/>
      <c r="K23" s="93"/>
    </row>
    <row r="24" spans="1:11" ht="11.25">
      <c r="A24" s="94" t="s">
        <v>206</v>
      </c>
      <c r="B24" s="95"/>
      <c r="C24" s="95"/>
      <c r="D24" s="95"/>
      <c r="E24" s="95"/>
      <c r="F24" s="95"/>
      <c r="G24" s="95"/>
      <c r="H24" s="95"/>
      <c r="I24" s="95"/>
      <c r="J24" s="95"/>
      <c r="K24" s="96"/>
    </row>
    <row r="25" spans="1:11" ht="11.25">
      <c r="A25" s="26"/>
      <c r="B25" s="27"/>
      <c r="C25" s="28"/>
      <c r="D25" s="97" t="s">
        <v>82</v>
      </c>
      <c r="E25" s="97"/>
      <c r="F25" s="97" t="s">
        <v>83</v>
      </c>
      <c r="G25" s="97"/>
      <c r="H25" s="97" t="s">
        <v>84</v>
      </c>
      <c r="I25" s="97"/>
      <c r="J25" s="97" t="s">
        <v>85</v>
      </c>
      <c r="K25" s="97"/>
    </row>
    <row r="26" spans="1:11" ht="11.25">
      <c r="A26" s="29" t="s">
        <v>86</v>
      </c>
      <c r="B26" s="29" t="s">
        <v>87</v>
      </c>
      <c r="C26" s="29" t="s">
        <v>88</v>
      </c>
      <c r="D26" s="29" t="s">
        <v>89</v>
      </c>
      <c r="E26" s="29" t="s">
        <v>90</v>
      </c>
      <c r="F26" s="29" t="s">
        <v>89</v>
      </c>
      <c r="G26" s="29" t="s">
        <v>90</v>
      </c>
      <c r="H26" s="29" t="s">
        <v>89</v>
      </c>
      <c r="I26" s="29" t="s">
        <v>90</v>
      </c>
      <c r="J26" s="30"/>
      <c r="K26" s="30"/>
    </row>
    <row r="27" spans="1:11" ht="11.25">
      <c r="A27" s="31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1.25">
      <c r="A28" s="32" t="s">
        <v>5</v>
      </c>
      <c r="B28" s="33" t="s">
        <v>10</v>
      </c>
      <c r="C28" s="34"/>
      <c r="D28" s="30">
        <v>100</v>
      </c>
      <c r="E28" s="34">
        <f>$C28*D28/100</f>
        <v>0</v>
      </c>
      <c r="F28" s="30"/>
      <c r="G28" s="34"/>
      <c r="H28" s="30"/>
      <c r="I28" s="34"/>
      <c r="J28" s="34">
        <f>D28+F28+H28</f>
        <v>100</v>
      </c>
      <c r="K28" s="34">
        <f aca="true" t="shared" si="3" ref="K28:K40">$C28*J28/100</f>
        <v>0</v>
      </c>
    </row>
    <row r="29" spans="1:11" ht="11.25">
      <c r="A29" s="32" t="s">
        <v>6</v>
      </c>
      <c r="B29" s="33" t="s">
        <v>18</v>
      </c>
      <c r="C29" s="34"/>
      <c r="D29" s="30">
        <v>50</v>
      </c>
      <c r="E29" s="34">
        <f>$C29*D29/100</f>
        <v>0</v>
      </c>
      <c r="F29" s="30">
        <v>50</v>
      </c>
      <c r="G29" s="34">
        <f aca="true" t="shared" si="4" ref="G29:G37">$C29*F29/100</f>
        <v>0</v>
      </c>
      <c r="H29" s="30"/>
      <c r="I29" s="34"/>
      <c r="J29" s="34">
        <f aca="true" t="shared" si="5" ref="J29:J40">D29+F29+H29</f>
        <v>100</v>
      </c>
      <c r="K29" s="34">
        <f t="shared" si="3"/>
        <v>0</v>
      </c>
    </row>
    <row r="30" spans="1:11" ht="11.25">
      <c r="A30" s="32" t="s">
        <v>9</v>
      </c>
      <c r="B30" s="33" t="s">
        <v>193</v>
      </c>
      <c r="C30" s="34"/>
      <c r="D30" s="30">
        <v>20</v>
      </c>
      <c r="E30" s="34">
        <f>$C30*D30/100</f>
        <v>0</v>
      </c>
      <c r="F30" s="30">
        <v>50</v>
      </c>
      <c r="G30" s="34">
        <f t="shared" si="4"/>
        <v>0</v>
      </c>
      <c r="H30" s="30">
        <v>30</v>
      </c>
      <c r="I30" s="34">
        <f>$C30*H30/100</f>
        <v>0</v>
      </c>
      <c r="J30" s="34">
        <f t="shared" si="5"/>
        <v>100</v>
      </c>
      <c r="K30" s="34">
        <f t="shared" si="3"/>
        <v>0</v>
      </c>
    </row>
    <row r="31" spans="1:11" ht="11.25">
      <c r="A31" s="32" t="s">
        <v>17</v>
      </c>
      <c r="B31" s="33" t="s">
        <v>26</v>
      </c>
      <c r="C31" s="34"/>
      <c r="D31" s="30"/>
      <c r="E31" s="34"/>
      <c r="F31" s="30">
        <v>50</v>
      </c>
      <c r="G31" s="34">
        <f t="shared" si="4"/>
        <v>0</v>
      </c>
      <c r="H31" s="30">
        <v>50</v>
      </c>
      <c r="I31" s="34">
        <f>$C31*H31/100</f>
        <v>0</v>
      </c>
      <c r="J31" s="34">
        <f t="shared" si="5"/>
        <v>100</v>
      </c>
      <c r="K31" s="34">
        <f t="shared" si="3"/>
        <v>0</v>
      </c>
    </row>
    <row r="32" spans="1:11" ht="11.25">
      <c r="A32" s="32" t="s">
        <v>20</v>
      </c>
      <c r="B32" s="33" t="s">
        <v>29</v>
      </c>
      <c r="C32" s="34"/>
      <c r="D32" s="30"/>
      <c r="E32" s="34"/>
      <c r="F32" s="30">
        <v>30</v>
      </c>
      <c r="G32" s="34">
        <f t="shared" si="4"/>
        <v>0</v>
      </c>
      <c r="H32" s="30">
        <v>70</v>
      </c>
      <c r="I32" s="34">
        <f>$C32*H32/100</f>
        <v>0</v>
      </c>
      <c r="J32" s="34">
        <f t="shared" si="5"/>
        <v>100</v>
      </c>
      <c r="K32" s="34">
        <f t="shared" si="3"/>
        <v>0</v>
      </c>
    </row>
    <row r="33" spans="1:11" ht="11.25">
      <c r="A33" s="32" t="s">
        <v>25</v>
      </c>
      <c r="B33" s="33" t="s">
        <v>36</v>
      </c>
      <c r="C33" s="34"/>
      <c r="D33" s="30"/>
      <c r="E33" s="34"/>
      <c r="F33" s="30">
        <v>70</v>
      </c>
      <c r="G33" s="34">
        <f t="shared" si="4"/>
        <v>0</v>
      </c>
      <c r="H33" s="30">
        <v>30</v>
      </c>
      <c r="I33" s="34">
        <f>$C33*H33/100</f>
        <v>0</v>
      </c>
      <c r="J33" s="34">
        <f t="shared" si="5"/>
        <v>100</v>
      </c>
      <c r="K33" s="34">
        <f t="shared" si="3"/>
        <v>0</v>
      </c>
    </row>
    <row r="34" spans="1:11" ht="11.25">
      <c r="A34" s="32" t="s">
        <v>28</v>
      </c>
      <c r="B34" s="33" t="s">
        <v>194</v>
      </c>
      <c r="C34" s="34"/>
      <c r="D34" s="30">
        <v>50</v>
      </c>
      <c r="E34" s="34">
        <f>$C34*D34/100</f>
        <v>0</v>
      </c>
      <c r="F34" s="30">
        <v>50</v>
      </c>
      <c r="G34" s="34">
        <f t="shared" si="4"/>
        <v>0</v>
      </c>
      <c r="H34" s="30"/>
      <c r="I34" s="34"/>
      <c r="J34" s="34">
        <f t="shared" si="5"/>
        <v>100</v>
      </c>
      <c r="K34" s="34">
        <f t="shared" si="3"/>
        <v>0</v>
      </c>
    </row>
    <row r="35" spans="1:11" ht="11.25">
      <c r="A35" s="32" t="s">
        <v>35</v>
      </c>
      <c r="B35" s="33" t="s">
        <v>49</v>
      </c>
      <c r="C35" s="34"/>
      <c r="D35" s="30">
        <v>20</v>
      </c>
      <c r="E35" s="34">
        <f>$C35*D35/100</f>
        <v>0</v>
      </c>
      <c r="F35" s="30">
        <v>40</v>
      </c>
      <c r="G35" s="34">
        <f t="shared" si="4"/>
        <v>0</v>
      </c>
      <c r="H35" s="30">
        <v>40</v>
      </c>
      <c r="I35" s="34">
        <f>$C35*H35/100</f>
        <v>0</v>
      </c>
      <c r="J35" s="34">
        <f t="shared" si="5"/>
        <v>100</v>
      </c>
      <c r="K35" s="34">
        <f t="shared" si="3"/>
        <v>0</v>
      </c>
    </row>
    <row r="36" spans="1:11" ht="11.25">
      <c r="A36" s="32" t="s">
        <v>40</v>
      </c>
      <c r="B36" s="33" t="s">
        <v>55</v>
      </c>
      <c r="C36" s="34"/>
      <c r="D36" s="30">
        <v>10</v>
      </c>
      <c r="E36" s="34">
        <f>$C36*D36/100</f>
        <v>0</v>
      </c>
      <c r="F36" s="30">
        <v>40</v>
      </c>
      <c r="G36" s="34">
        <f t="shared" si="4"/>
        <v>0</v>
      </c>
      <c r="H36" s="30">
        <v>50</v>
      </c>
      <c r="I36" s="34">
        <f>$C36*H36/100</f>
        <v>0</v>
      </c>
      <c r="J36" s="34">
        <f t="shared" si="5"/>
        <v>100</v>
      </c>
      <c r="K36" s="34">
        <f t="shared" si="3"/>
        <v>0</v>
      </c>
    </row>
    <row r="37" spans="1:11" ht="11.25">
      <c r="A37" s="32" t="s">
        <v>48</v>
      </c>
      <c r="B37" s="33" t="s">
        <v>216</v>
      </c>
      <c r="C37" s="34"/>
      <c r="D37" s="30">
        <v>50</v>
      </c>
      <c r="E37" s="34">
        <f>$C37*D37/100</f>
        <v>0</v>
      </c>
      <c r="F37" s="30">
        <v>50</v>
      </c>
      <c r="G37" s="34">
        <f t="shared" si="4"/>
        <v>0</v>
      </c>
      <c r="H37" s="30"/>
      <c r="I37" s="34"/>
      <c r="J37" s="34">
        <f t="shared" si="5"/>
        <v>100</v>
      </c>
      <c r="K37" s="34">
        <f t="shared" si="3"/>
        <v>0</v>
      </c>
    </row>
    <row r="38" spans="1:11" ht="11.25">
      <c r="A38" s="32" t="s">
        <v>54</v>
      </c>
      <c r="B38" s="33" t="s">
        <v>198</v>
      </c>
      <c r="C38" s="34"/>
      <c r="D38" s="30"/>
      <c r="E38" s="34"/>
      <c r="F38" s="30">
        <v>50</v>
      </c>
      <c r="G38" s="34">
        <f>$C38*F38/100</f>
        <v>0</v>
      </c>
      <c r="H38" s="30">
        <v>50</v>
      </c>
      <c r="I38" s="34">
        <f>$C38*H38/100</f>
        <v>0</v>
      </c>
      <c r="J38" s="34">
        <f t="shared" si="5"/>
        <v>100</v>
      </c>
      <c r="K38" s="34">
        <f t="shared" si="3"/>
        <v>0</v>
      </c>
    </row>
    <row r="39" spans="1:11" ht="11.25">
      <c r="A39" s="32" t="s">
        <v>61</v>
      </c>
      <c r="B39" s="33" t="s">
        <v>199</v>
      </c>
      <c r="C39" s="34"/>
      <c r="D39" s="30"/>
      <c r="E39" s="34"/>
      <c r="F39" s="30">
        <v>20</v>
      </c>
      <c r="G39" s="34">
        <f>$C39*F39/100</f>
        <v>0</v>
      </c>
      <c r="H39" s="30">
        <v>80</v>
      </c>
      <c r="I39" s="34">
        <f>$C39*H39/100</f>
        <v>0</v>
      </c>
      <c r="J39" s="34">
        <f t="shared" si="5"/>
        <v>100</v>
      </c>
      <c r="K39" s="34">
        <f t="shared" si="3"/>
        <v>0</v>
      </c>
    </row>
    <row r="40" spans="1:11" ht="11.25">
      <c r="A40" s="32" t="s">
        <v>62</v>
      </c>
      <c r="B40" s="33" t="s">
        <v>77</v>
      </c>
      <c r="C40" s="34"/>
      <c r="D40" s="30">
        <v>50</v>
      </c>
      <c r="E40" s="34">
        <f>$C40*D40/100</f>
        <v>0</v>
      </c>
      <c r="F40" s="30">
        <v>50</v>
      </c>
      <c r="G40" s="34">
        <f>$C40*F40/100</f>
        <v>0</v>
      </c>
      <c r="H40" s="30"/>
      <c r="I40" s="34"/>
      <c r="J40" s="34">
        <f t="shared" si="5"/>
        <v>100</v>
      </c>
      <c r="K40" s="34">
        <f t="shared" si="3"/>
        <v>0</v>
      </c>
    </row>
    <row r="41" spans="1:11" ht="11.25">
      <c r="A41" s="31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ht="11.25">
      <c r="A42" s="99" t="s">
        <v>91</v>
      </c>
      <c r="B42" s="99"/>
      <c r="C42" s="34">
        <f>SUM(C28:C40)</f>
        <v>0</v>
      </c>
      <c r="D42" s="98">
        <f>SUM(E28:E40)</f>
        <v>0</v>
      </c>
      <c r="E42" s="98"/>
      <c r="F42" s="98">
        <f>SUM(G28:G40)</f>
        <v>0</v>
      </c>
      <c r="G42" s="98"/>
      <c r="H42" s="98">
        <f>SUM(I28:I40)</f>
        <v>0</v>
      </c>
      <c r="I42" s="98"/>
      <c r="J42" s="98">
        <f>SUM(K28:K40)</f>
        <v>0</v>
      </c>
      <c r="K42" s="98"/>
    </row>
    <row r="43" spans="1:11" ht="11.25">
      <c r="A43" s="99" t="s">
        <v>85</v>
      </c>
      <c r="B43" s="99"/>
      <c r="C43" s="34"/>
      <c r="D43" s="98">
        <f>D42+C43</f>
        <v>0</v>
      </c>
      <c r="E43" s="98"/>
      <c r="F43" s="98">
        <f>D43+F42</f>
        <v>0</v>
      </c>
      <c r="G43" s="98"/>
      <c r="H43" s="98">
        <f>F43+H42</f>
        <v>0</v>
      </c>
      <c r="I43" s="98"/>
      <c r="J43" s="102"/>
      <c r="K43" s="102"/>
    </row>
    <row r="45" spans="1:11" ht="11.25">
      <c r="A45" s="91" t="s">
        <v>80</v>
      </c>
      <c r="B45" s="92"/>
      <c r="C45" s="92"/>
      <c r="D45" s="92"/>
      <c r="E45" s="92"/>
      <c r="F45" s="92"/>
      <c r="G45" s="92"/>
      <c r="H45" s="92"/>
      <c r="I45" s="92"/>
      <c r="J45" s="92"/>
      <c r="K45" s="93"/>
    </row>
    <row r="46" spans="1:11" ht="11.25">
      <c r="A46" s="94" t="s">
        <v>205</v>
      </c>
      <c r="B46" s="95"/>
      <c r="C46" s="95"/>
      <c r="D46" s="95"/>
      <c r="E46" s="95"/>
      <c r="F46" s="95"/>
      <c r="G46" s="95"/>
      <c r="H46" s="95"/>
      <c r="I46" s="95"/>
      <c r="J46" s="95"/>
      <c r="K46" s="96"/>
    </row>
    <row r="47" spans="1:11" ht="11.25">
      <c r="A47" s="26"/>
      <c r="B47" s="27"/>
      <c r="C47" s="28"/>
      <c r="D47" s="97" t="s">
        <v>82</v>
      </c>
      <c r="E47" s="97"/>
      <c r="F47" s="97" t="s">
        <v>83</v>
      </c>
      <c r="G47" s="97"/>
      <c r="H47" s="97" t="s">
        <v>84</v>
      </c>
      <c r="I47" s="97"/>
      <c r="J47" s="97" t="s">
        <v>85</v>
      </c>
      <c r="K47" s="97"/>
    </row>
    <row r="48" spans="1:11" ht="11.25">
      <c r="A48" s="29" t="s">
        <v>86</v>
      </c>
      <c r="B48" s="29" t="s">
        <v>87</v>
      </c>
      <c r="C48" s="29" t="s">
        <v>88</v>
      </c>
      <c r="D48" s="29" t="s">
        <v>89</v>
      </c>
      <c r="E48" s="29" t="s">
        <v>90</v>
      </c>
      <c r="F48" s="29" t="s">
        <v>89</v>
      </c>
      <c r="G48" s="29" t="s">
        <v>90</v>
      </c>
      <c r="H48" s="29" t="s">
        <v>89</v>
      </c>
      <c r="I48" s="29" t="s">
        <v>90</v>
      </c>
      <c r="J48" s="30"/>
      <c r="K48" s="30"/>
    </row>
    <row r="49" spans="1:11" ht="11.25">
      <c r="A49" s="31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1.25">
      <c r="A50" s="32" t="s">
        <v>5</v>
      </c>
      <c r="B50" s="33" t="s">
        <v>10</v>
      </c>
      <c r="C50" s="34"/>
      <c r="D50" s="30">
        <v>100</v>
      </c>
      <c r="E50" s="34">
        <f>$C50*D50/100</f>
        <v>0</v>
      </c>
      <c r="F50" s="30"/>
      <c r="G50" s="34"/>
      <c r="H50" s="30"/>
      <c r="I50" s="34"/>
      <c r="J50" s="34">
        <f>D50+F50+H50</f>
        <v>100</v>
      </c>
      <c r="K50" s="34">
        <f aca="true" t="shared" si="6" ref="K50:K62">$C50*J50/100</f>
        <v>0</v>
      </c>
    </row>
    <row r="51" spans="1:11" ht="11.25">
      <c r="A51" s="32" t="s">
        <v>6</v>
      </c>
      <c r="B51" s="33" t="s">
        <v>18</v>
      </c>
      <c r="C51" s="34"/>
      <c r="D51" s="30">
        <v>50</v>
      </c>
      <c r="E51" s="34">
        <f>$C51*D51/100</f>
        <v>0</v>
      </c>
      <c r="F51" s="30">
        <v>50</v>
      </c>
      <c r="G51" s="34">
        <f aca="true" t="shared" si="7" ref="G51:G62">$C51*F51/100</f>
        <v>0</v>
      </c>
      <c r="H51" s="30"/>
      <c r="I51" s="34"/>
      <c r="J51" s="34">
        <f aca="true" t="shared" si="8" ref="J51:J62">D51+F51+H51</f>
        <v>100</v>
      </c>
      <c r="K51" s="34">
        <f t="shared" si="6"/>
        <v>0</v>
      </c>
    </row>
    <row r="52" spans="1:11" ht="11.25">
      <c r="A52" s="32" t="s">
        <v>9</v>
      </c>
      <c r="B52" s="33" t="s">
        <v>193</v>
      </c>
      <c r="C52" s="34"/>
      <c r="D52" s="30">
        <v>20</v>
      </c>
      <c r="E52" s="34">
        <f>$C52*D52/100</f>
        <v>0</v>
      </c>
      <c r="F52" s="30">
        <v>50</v>
      </c>
      <c r="G52" s="34">
        <f t="shared" si="7"/>
        <v>0</v>
      </c>
      <c r="H52" s="30">
        <v>30</v>
      </c>
      <c r="I52" s="34">
        <f>$C52*H52/100</f>
        <v>0</v>
      </c>
      <c r="J52" s="34">
        <f t="shared" si="8"/>
        <v>100</v>
      </c>
      <c r="K52" s="34">
        <f t="shared" si="6"/>
        <v>0</v>
      </c>
    </row>
    <row r="53" spans="1:11" ht="11.25">
      <c r="A53" s="32" t="s">
        <v>17</v>
      </c>
      <c r="B53" s="33" t="s">
        <v>26</v>
      </c>
      <c r="C53" s="34"/>
      <c r="D53" s="30"/>
      <c r="E53" s="34"/>
      <c r="F53" s="30">
        <v>50</v>
      </c>
      <c r="G53" s="34">
        <f t="shared" si="7"/>
        <v>0</v>
      </c>
      <c r="H53" s="30">
        <v>50</v>
      </c>
      <c r="I53" s="34">
        <f>$C53*H53/100</f>
        <v>0</v>
      </c>
      <c r="J53" s="34">
        <f t="shared" si="8"/>
        <v>100</v>
      </c>
      <c r="K53" s="34">
        <f t="shared" si="6"/>
        <v>0</v>
      </c>
    </row>
    <row r="54" spans="1:11" ht="11.25">
      <c r="A54" s="32" t="s">
        <v>20</v>
      </c>
      <c r="B54" s="33" t="s">
        <v>29</v>
      </c>
      <c r="C54" s="34"/>
      <c r="D54" s="30"/>
      <c r="E54" s="34"/>
      <c r="F54" s="30">
        <v>30</v>
      </c>
      <c r="G54" s="34">
        <f t="shared" si="7"/>
        <v>0</v>
      </c>
      <c r="H54" s="30">
        <v>70</v>
      </c>
      <c r="I54" s="34">
        <f>$C54*H54/100</f>
        <v>0</v>
      </c>
      <c r="J54" s="34">
        <f t="shared" si="8"/>
        <v>100</v>
      </c>
      <c r="K54" s="34">
        <f t="shared" si="6"/>
        <v>0</v>
      </c>
    </row>
    <row r="55" spans="1:11" ht="11.25">
      <c r="A55" s="32" t="s">
        <v>25</v>
      </c>
      <c r="B55" s="33" t="s">
        <v>36</v>
      </c>
      <c r="C55" s="34"/>
      <c r="D55" s="30"/>
      <c r="E55" s="34"/>
      <c r="F55" s="30">
        <v>70</v>
      </c>
      <c r="G55" s="34">
        <f t="shared" si="7"/>
        <v>0</v>
      </c>
      <c r="H55" s="30">
        <v>30</v>
      </c>
      <c r="I55" s="34">
        <f>$C55*H55/100</f>
        <v>0</v>
      </c>
      <c r="J55" s="34">
        <f t="shared" si="8"/>
        <v>100</v>
      </c>
      <c r="K55" s="34">
        <f t="shared" si="6"/>
        <v>0</v>
      </c>
    </row>
    <row r="56" spans="1:11" ht="11.25">
      <c r="A56" s="32" t="s">
        <v>28</v>
      </c>
      <c r="B56" s="33" t="s">
        <v>194</v>
      </c>
      <c r="C56" s="34"/>
      <c r="D56" s="30">
        <v>50</v>
      </c>
      <c r="E56" s="34">
        <f>$C56*D56/100</f>
        <v>0</v>
      </c>
      <c r="F56" s="30">
        <v>50</v>
      </c>
      <c r="G56" s="34">
        <f t="shared" si="7"/>
        <v>0</v>
      </c>
      <c r="H56" s="30"/>
      <c r="I56" s="34"/>
      <c r="J56" s="34">
        <f t="shared" si="8"/>
        <v>100</v>
      </c>
      <c r="K56" s="34">
        <f t="shared" si="6"/>
        <v>0</v>
      </c>
    </row>
    <row r="57" spans="1:11" ht="11.25">
      <c r="A57" s="32" t="s">
        <v>35</v>
      </c>
      <c r="B57" s="33" t="s">
        <v>49</v>
      </c>
      <c r="C57" s="34"/>
      <c r="D57" s="30">
        <v>20</v>
      </c>
      <c r="E57" s="34">
        <f>$C57*D57/100</f>
        <v>0</v>
      </c>
      <c r="F57" s="30">
        <v>40</v>
      </c>
      <c r="G57" s="34">
        <f t="shared" si="7"/>
        <v>0</v>
      </c>
      <c r="H57" s="30">
        <v>40</v>
      </c>
      <c r="I57" s="34">
        <f>$C57*H57/100</f>
        <v>0</v>
      </c>
      <c r="J57" s="34">
        <f t="shared" si="8"/>
        <v>100</v>
      </c>
      <c r="K57" s="34">
        <f t="shared" si="6"/>
        <v>0</v>
      </c>
    </row>
    <row r="58" spans="1:11" ht="11.25">
      <c r="A58" s="32" t="s">
        <v>40</v>
      </c>
      <c r="B58" s="33" t="s">
        <v>55</v>
      </c>
      <c r="C58" s="34"/>
      <c r="D58" s="30">
        <v>10</v>
      </c>
      <c r="E58" s="34">
        <f>$C58*D58/100</f>
        <v>0</v>
      </c>
      <c r="F58" s="30">
        <v>40</v>
      </c>
      <c r="G58" s="34">
        <f t="shared" si="7"/>
        <v>0</v>
      </c>
      <c r="H58" s="30">
        <v>50</v>
      </c>
      <c r="I58" s="34">
        <f>$C58*H58/100</f>
        <v>0</v>
      </c>
      <c r="J58" s="34">
        <f t="shared" si="8"/>
        <v>100</v>
      </c>
      <c r="K58" s="34">
        <f t="shared" si="6"/>
        <v>0</v>
      </c>
    </row>
    <row r="59" spans="1:11" ht="11.25">
      <c r="A59" s="32" t="s">
        <v>48</v>
      </c>
      <c r="B59" s="33" t="s">
        <v>216</v>
      </c>
      <c r="C59" s="34"/>
      <c r="D59" s="30">
        <v>50</v>
      </c>
      <c r="E59" s="34">
        <f>$C59*D59/100</f>
        <v>0</v>
      </c>
      <c r="F59" s="30">
        <v>50</v>
      </c>
      <c r="G59" s="34">
        <f t="shared" si="7"/>
        <v>0</v>
      </c>
      <c r="H59" s="30"/>
      <c r="I59" s="34"/>
      <c r="J59" s="34">
        <f t="shared" si="8"/>
        <v>100</v>
      </c>
      <c r="K59" s="34">
        <f t="shared" si="6"/>
        <v>0</v>
      </c>
    </row>
    <row r="60" spans="1:11" ht="11.25">
      <c r="A60" s="32" t="s">
        <v>54</v>
      </c>
      <c r="B60" s="33" t="s">
        <v>215</v>
      </c>
      <c r="C60" s="34"/>
      <c r="D60" s="30"/>
      <c r="E60" s="34"/>
      <c r="F60" s="30">
        <v>50</v>
      </c>
      <c r="G60" s="34">
        <f t="shared" si="7"/>
        <v>0</v>
      </c>
      <c r="H60" s="30">
        <v>50</v>
      </c>
      <c r="I60" s="34">
        <f>$C60*H60/100</f>
        <v>0</v>
      </c>
      <c r="J60" s="34">
        <f t="shared" si="8"/>
        <v>100</v>
      </c>
      <c r="K60" s="34">
        <f t="shared" si="6"/>
        <v>0</v>
      </c>
    </row>
    <row r="61" spans="1:11" ht="11.25">
      <c r="A61" s="32" t="s">
        <v>61</v>
      </c>
      <c r="B61" s="33" t="s">
        <v>199</v>
      </c>
      <c r="C61" s="34"/>
      <c r="D61" s="30"/>
      <c r="E61" s="34"/>
      <c r="F61" s="30">
        <v>20</v>
      </c>
      <c r="G61" s="34">
        <f t="shared" si="7"/>
        <v>0</v>
      </c>
      <c r="H61" s="30">
        <v>80</v>
      </c>
      <c r="I61" s="34">
        <f>$C61*H61/100</f>
        <v>0</v>
      </c>
      <c r="J61" s="34">
        <f t="shared" si="8"/>
        <v>100</v>
      </c>
      <c r="K61" s="34">
        <f t="shared" si="6"/>
        <v>0</v>
      </c>
    </row>
    <row r="62" spans="1:11" ht="11.25">
      <c r="A62" s="32" t="s">
        <v>62</v>
      </c>
      <c r="B62" s="33" t="s">
        <v>77</v>
      </c>
      <c r="C62" s="34"/>
      <c r="D62" s="30">
        <v>50</v>
      </c>
      <c r="E62" s="34">
        <f>$C62*D62/100</f>
        <v>0</v>
      </c>
      <c r="F62" s="30">
        <v>50</v>
      </c>
      <c r="G62" s="34">
        <f t="shared" si="7"/>
        <v>0</v>
      </c>
      <c r="H62" s="30"/>
      <c r="I62" s="34"/>
      <c r="J62" s="34">
        <f t="shared" si="8"/>
        <v>100</v>
      </c>
      <c r="K62" s="34">
        <f t="shared" si="6"/>
        <v>0</v>
      </c>
    </row>
    <row r="63" spans="1:11" ht="11.25">
      <c r="A63" s="31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1.25">
      <c r="A64" s="99" t="s">
        <v>91</v>
      </c>
      <c r="B64" s="99"/>
      <c r="C64" s="34">
        <f>SUM(C50:C62)</f>
        <v>0</v>
      </c>
      <c r="D64" s="98">
        <f>SUM(E50:E62)</f>
        <v>0</v>
      </c>
      <c r="E64" s="98"/>
      <c r="F64" s="98">
        <f>SUM(G50:G62)</f>
        <v>0</v>
      </c>
      <c r="G64" s="98"/>
      <c r="H64" s="98">
        <f>SUM(I50:I62)</f>
        <v>0</v>
      </c>
      <c r="I64" s="98"/>
      <c r="J64" s="98">
        <f>SUM(K50:K62)</f>
        <v>0</v>
      </c>
      <c r="K64" s="98"/>
    </row>
    <row r="65" spans="1:11" ht="11.25">
      <c r="A65" s="99" t="s">
        <v>85</v>
      </c>
      <c r="B65" s="99"/>
      <c r="C65" s="34"/>
      <c r="D65" s="98">
        <f>D64+C65</f>
        <v>0</v>
      </c>
      <c r="E65" s="98"/>
      <c r="F65" s="98">
        <f>D65+F64</f>
        <v>0</v>
      </c>
      <c r="G65" s="98"/>
      <c r="H65" s="98">
        <f>F65+H64</f>
        <v>0</v>
      </c>
      <c r="I65" s="98"/>
      <c r="J65" s="102"/>
      <c r="K65" s="102"/>
    </row>
    <row r="67" spans="1:11" ht="11.25">
      <c r="A67" s="91" t="s">
        <v>80</v>
      </c>
      <c r="B67" s="92"/>
      <c r="C67" s="92"/>
      <c r="D67" s="92"/>
      <c r="E67" s="92"/>
      <c r="F67" s="92"/>
      <c r="G67" s="92"/>
      <c r="H67" s="92"/>
      <c r="I67" s="92"/>
      <c r="J67" s="92"/>
      <c r="K67" s="93"/>
    </row>
    <row r="68" spans="1:11" ht="11.25">
      <c r="A68" s="94" t="s">
        <v>204</v>
      </c>
      <c r="B68" s="95"/>
      <c r="C68" s="95"/>
      <c r="D68" s="95"/>
      <c r="E68" s="95"/>
      <c r="F68" s="95"/>
      <c r="G68" s="95"/>
      <c r="H68" s="95"/>
      <c r="I68" s="95"/>
      <c r="J68" s="95"/>
      <c r="K68" s="96"/>
    </row>
    <row r="69" spans="1:11" ht="11.25">
      <c r="A69" s="26"/>
      <c r="B69" s="27"/>
      <c r="C69" s="28"/>
      <c r="D69" s="97" t="s">
        <v>82</v>
      </c>
      <c r="E69" s="97"/>
      <c r="F69" s="97" t="s">
        <v>83</v>
      </c>
      <c r="G69" s="97"/>
      <c r="H69" s="97" t="s">
        <v>84</v>
      </c>
      <c r="I69" s="97"/>
      <c r="J69" s="97" t="s">
        <v>85</v>
      </c>
      <c r="K69" s="97"/>
    </row>
    <row r="70" spans="1:11" ht="11.25">
      <c r="A70" s="29" t="s">
        <v>86</v>
      </c>
      <c r="B70" s="29" t="s">
        <v>87</v>
      </c>
      <c r="C70" s="29" t="s">
        <v>88</v>
      </c>
      <c r="D70" s="29" t="s">
        <v>89</v>
      </c>
      <c r="E70" s="29" t="s">
        <v>90</v>
      </c>
      <c r="F70" s="29" t="s">
        <v>89</v>
      </c>
      <c r="G70" s="29" t="s">
        <v>90</v>
      </c>
      <c r="H70" s="29" t="s">
        <v>89</v>
      </c>
      <c r="I70" s="29" t="s">
        <v>90</v>
      </c>
      <c r="J70" s="30"/>
      <c r="K70" s="30"/>
    </row>
    <row r="71" spans="1:11" ht="11.25">
      <c r="A71" s="31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1.25">
      <c r="A72" s="32" t="s">
        <v>5</v>
      </c>
      <c r="B72" s="33" t="s">
        <v>207</v>
      </c>
      <c r="C72" s="34"/>
      <c r="D72" s="30">
        <v>100</v>
      </c>
      <c r="E72" s="34">
        <f>$C72*D72/100</f>
        <v>0</v>
      </c>
      <c r="F72" s="30"/>
      <c r="G72" s="34"/>
      <c r="H72" s="30"/>
      <c r="I72" s="34"/>
      <c r="J72" s="34">
        <f>D72+F72+H72</f>
        <v>100</v>
      </c>
      <c r="K72" s="34">
        <f aca="true" t="shared" si="9" ref="K72:K83">$C72*J72/100</f>
        <v>0</v>
      </c>
    </row>
    <row r="73" spans="1:11" ht="11.25">
      <c r="A73" s="32" t="s">
        <v>6</v>
      </c>
      <c r="B73" s="33" t="s">
        <v>193</v>
      </c>
      <c r="C73" s="34"/>
      <c r="D73" s="30">
        <v>70</v>
      </c>
      <c r="E73" s="34">
        <f>$C73*D73/100</f>
        <v>0</v>
      </c>
      <c r="F73" s="30">
        <v>30</v>
      </c>
      <c r="G73" s="34">
        <f aca="true" t="shared" si="10" ref="G73:G83">$C73*F73/100</f>
        <v>0</v>
      </c>
      <c r="H73" s="30"/>
      <c r="I73" s="34"/>
      <c r="J73" s="34">
        <f aca="true" t="shared" si="11" ref="J73:J83">D73+F73+H73</f>
        <v>100</v>
      </c>
      <c r="K73" s="34">
        <f t="shared" si="9"/>
        <v>0</v>
      </c>
    </row>
    <row r="74" spans="1:11" ht="11.25">
      <c r="A74" s="32" t="s">
        <v>9</v>
      </c>
      <c r="B74" s="33" t="s">
        <v>36</v>
      </c>
      <c r="C74" s="34"/>
      <c r="D74" s="30">
        <v>50</v>
      </c>
      <c r="E74" s="34">
        <f>$C74*D74/100</f>
        <v>0</v>
      </c>
      <c r="F74" s="30">
        <v>50</v>
      </c>
      <c r="G74" s="34">
        <f t="shared" si="10"/>
        <v>0</v>
      </c>
      <c r="H74" s="30"/>
      <c r="I74" s="34"/>
      <c r="J74" s="34">
        <f t="shared" si="11"/>
        <v>100</v>
      </c>
      <c r="K74" s="34">
        <f t="shared" si="9"/>
        <v>0</v>
      </c>
    </row>
    <row r="75" spans="1:11" ht="11.25">
      <c r="A75" s="32" t="s">
        <v>17</v>
      </c>
      <c r="B75" s="33" t="s">
        <v>208</v>
      </c>
      <c r="C75" s="34"/>
      <c r="D75" s="30"/>
      <c r="E75" s="34"/>
      <c r="F75" s="30">
        <v>70</v>
      </c>
      <c r="G75" s="34">
        <f t="shared" si="10"/>
        <v>0</v>
      </c>
      <c r="H75" s="30">
        <v>30</v>
      </c>
      <c r="I75" s="34">
        <f>$C75*H75/100</f>
        <v>0</v>
      </c>
      <c r="J75" s="34">
        <f t="shared" si="11"/>
        <v>100</v>
      </c>
      <c r="K75" s="34">
        <f t="shared" si="9"/>
        <v>0</v>
      </c>
    </row>
    <row r="76" spans="1:11" ht="11.25">
      <c r="A76" s="32" t="s">
        <v>20</v>
      </c>
      <c r="B76" s="33" t="s">
        <v>209</v>
      </c>
      <c r="C76" s="34"/>
      <c r="D76" s="30"/>
      <c r="E76" s="34"/>
      <c r="F76" s="30">
        <v>70</v>
      </c>
      <c r="G76" s="34">
        <f t="shared" si="10"/>
        <v>0</v>
      </c>
      <c r="H76" s="30">
        <v>30</v>
      </c>
      <c r="I76" s="34">
        <f>$C76*H76/100</f>
        <v>0</v>
      </c>
      <c r="J76" s="34">
        <f t="shared" si="11"/>
        <v>100</v>
      </c>
      <c r="K76" s="34">
        <f t="shared" si="9"/>
        <v>0</v>
      </c>
    </row>
    <row r="77" spans="1:11" ht="11.25">
      <c r="A77" s="32" t="s">
        <v>25</v>
      </c>
      <c r="B77" s="33" t="s">
        <v>55</v>
      </c>
      <c r="C77" s="34"/>
      <c r="D77" s="30"/>
      <c r="E77" s="34"/>
      <c r="F77" s="30">
        <v>60</v>
      </c>
      <c r="G77" s="34">
        <f t="shared" si="10"/>
        <v>0</v>
      </c>
      <c r="H77" s="30">
        <v>40</v>
      </c>
      <c r="I77" s="34">
        <f>$C77*H77/100</f>
        <v>0</v>
      </c>
      <c r="J77" s="34">
        <f t="shared" si="11"/>
        <v>100</v>
      </c>
      <c r="K77" s="34">
        <f t="shared" si="9"/>
        <v>0</v>
      </c>
    </row>
    <row r="78" spans="1:11" ht="11.25">
      <c r="A78" s="32" t="s">
        <v>28</v>
      </c>
      <c r="B78" s="33" t="s">
        <v>210</v>
      </c>
      <c r="C78" s="34"/>
      <c r="D78" s="30"/>
      <c r="E78" s="34"/>
      <c r="F78" s="30">
        <v>100</v>
      </c>
      <c r="G78" s="34">
        <f t="shared" si="10"/>
        <v>0</v>
      </c>
      <c r="H78" s="30"/>
      <c r="I78" s="34"/>
      <c r="J78" s="34">
        <f t="shared" si="11"/>
        <v>100</v>
      </c>
      <c r="K78" s="34">
        <f t="shared" si="9"/>
        <v>0</v>
      </c>
    </row>
    <row r="79" spans="1:11" ht="11.25">
      <c r="A79" s="32" t="s">
        <v>35</v>
      </c>
      <c r="B79" s="33" t="s">
        <v>29</v>
      </c>
      <c r="C79" s="34"/>
      <c r="D79" s="30">
        <v>20</v>
      </c>
      <c r="E79" s="34">
        <f>$C79*D79/100</f>
        <v>0</v>
      </c>
      <c r="F79" s="30">
        <v>40</v>
      </c>
      <c r="G79" s="34">
        <f t="shared" si="10"/>
        <v>0</v>
      </c>
      <c r="H79" s="30">
        <v>40</v>
      </c>
      <c r="I79" s="34">
        <f>$C79*H79/100</f>
        <v>0</v>
      </c>
      <c r="J79" s="34">
        <f t="shared" si="11"/>
        <v>100</v>
      </c>
      <c r="K79" s="34">
        <f t="shared" si="9"/>
        <v>0</v>
      </c>
    </row>
    <row r="80" spans="1:11" ht="11.25">
      <c r="A80" s="32" t="s">
        <v>40</v>
      </c>
      <c r="B80" s="33" t="s">
        <v>211</v>
      </c>
      <c r="C80" s="34"/>
      <c r="D80" s="30"/>
      <c r="E80" s="34"/>
      <c r="F80" s="30">
        <v>30</v>
      </c>
      <c r="G80" s="34">
        <f t="shared" si="10"/>
        <v>0</v>
      </c>
      <c r="H80" s="30">
        <v>70</v>
      </c>
      <c r="I80" s="34">
        <f>$C80*H80/100</f>
        <v>0</v>
      </c>
      <c r="J80" s="34">
        <f t="shared" si="11"/>
        <v>100</v>
      </c>
      <c r="K80" s="34">
        <f t="shared" si="9"/>
        <v>0</v>
      </c>
    </row>
    <row r="81" spans="1:11" ht="11.25">
      <c r="A81" s="32" t="s">
        <v>48</v>
      </c>
      <c r="B81" s="33" t="s">
        <v>212</v>
      </c>
      <c r="C81" s="34"/>
      <c r="D81" s="30"/>
      <c r="E81" s="34"/>
      <c r="F81" s="30">
        <v>100</v>
      </c>
      <c r="G81" s="34">
        <f t="shared" si="10"/>
        <v>0</v>
      </c>
      <c r="H81" s="30"/>
      <c r="I81" s="34"/>
      <c r="J81" s="34">
        <f t="shared" si="11"/>
        <v>100</v>
      </c>
      <c r="K81" s="34">
        <f t="shared" si="9"/>
        <v>0</v>
      </c>
    </row>
    <row r="82" spans="1:11" ht="11.25">
      <c r="A82" s="32" t="s">
        <v>54</v>
      </c>
      <c r="B82" s="33" t="s">
        <v>213</v>
      </c>
      <c r="C82" s="34"/>
      <c r="D82" s="30"/>
      <c r="E82" s="34"/>
      <c r="F82" s="30">
        <v>70</v>
      </c>
      <c r="G82" s="34">
        <f t="shared" si="10"/>
        <v>0</v>
      </c>
      <c r="H82" s="30">
        <v>30</v>
      </c>
      <c r="I82" s="34">
        <f>$C82*H82/100</f>
        <v>0</v>
      </c>
      <c r="J82" s="34">
        <f t="shared" si="11"/>
        <v>100</v>
      </c>
      <c r="K82" s="34">
        <f t="shared" si="9"/>
        <v>0</v>
      </c>
    </row>
    <row r="83" spans="1:11" ht="11.25">
      <c r="A83" s="32" t="s">
        <v>61</v>
      </c>
      <c r="B83" s="33" t="s">
        <v>214</v>
      </c>
      <c r="C83" s="34"/>
      <c r="D83" s="30"/>
      <c r="E83" s="34"/>
      <c r="F83" s="30">
        <v>100</v>
      </c>
      <c r="G83" s="34">
        <f t="shared" si="10"/>
        <v>0</v>
      </c>
      <c r="H83" s="30"/>
      <c r="I83" s="34"/>
      <c r="J83" s="34">
        <f t="shared" si="11"/>
        <v>100</v>
      </c>
      <c r="K83" s="34">
        <f t="shared" si="9"/>
        <v>0</v>
      </c>
    </row>
    <row r="84" spans="1:11" ht="11.25">
      <c r="A84" s="31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1.25">
      <c r="A85" s="99" t="s">
        <v>91</v>
      </c>
      <c r="B85" s="99"/>
      <c r="C85" s="34">
        <f>SUM(C72:C83)</f>
        <v>0</v>
      </c>
      <c r="D85" s="98">
        <f>SUM(E72:E83)</f>
        <v>0</v>
      </c>
      <c r="E85" s="98"/>
      <c r="F85" s="98">
        <f>SUM(G72:G83)</f>
        <v>0</v>
      </c>
      <c r="G85" s="98"/>
      <c r="H85" s="98">
        <f>SUM(I72:I83)</f>
        <v>0</v>
      </c>
      <c r="I85" s="98"/>
      <c r="J85" s="98">
        <f>SUM(K72:K83)</f>
        <v>0</v>
      </c>
      <c r="K85" s="102"/>
    </row>
    <row r="86" spans="1:11" ht="11.25">
      <c r="A86" s="99" t="s">
        <v>85</v>
      </c>
      <c r="B86" s="99"/>
      <c r="C86" s="34"/>
      <c r="D86" s="98">
        <f>D85+C86</f>
        <v>0</v>
      </c>
      <c r="E86" s="98"/>
      <c r="F86" s="98">
        <f>D86+F85</f>
        <v>0</v>
      </c>
      <c r="G86" s="98"/>
      <c r="H86" s="98">
        <f>F86+H85</f>
        <v>0</v>
      </c>
      <c r="I86" s="98"/>
      <c r="J86" s="102"/>
      <c r="K86" s="102"/>
    </row>
  </sheetData>
  <sheetProtection selectLockedCells="1" selectUnlockedCells="1"/>
  <mergeCells count="64">
    <mergeCell ref="J65:K65"/>
    <mergeCell ref="J43:K43"/>
    <mergeCell ref="H64:I64"/>
    <mergeCell ref="A45:K45"/>
    <mergeCell ref="H43:I43"/>
    <mergeCell ref="F25:G25"/>
    <mergeCell ref="H25:I25"/>
    <mergeCell ref="J25:K25"/>
    <mergeCell ref="D42:E42"/>
    <mergeCell ref="F42:G42"/>
    <mergeCell ref="H42:I42"/>
    <mergeCell ref="A65:B65"/>
    <mergeCell ref="D65:E65"/>
    <mergeCell ref="F65:G65"/>
    <mergeCell ref="H65:I65"/>
    <mergeCell ref="A43:B43"/>
    <mergeCell ref="D43:E43"/>
    <mergeCell ref="F43:G43"/>
    <mergeCell ref="A23:K23"/>
    <mergeCell ref="A46:K46"/>
    <mergeCell ref="D47:E47"/>
    <mergeCell ref="F47:G47"/>
    <mergeCell ref="H47:I47"/>
    <mergeCell ref="J47:K47"/>
    <mergeCell ref="J42:K42"/>
    <mergeCell ref="A24:K24"/>
    <mergeCell ref="D25:E25"/>
    <mergeCell ref="A42:B42"/>
    <mergeCell ref="J85:K85"/>
    <mergeCell ref="J64:K64"/>
    <mergeCell ref="A86:B86"/>
    <mergeCell ref="D86:E86"/>
    <mergeCell ref="F86:G86"/>
    <mergeCell ref="H86:I86"/>
    <mergeCell ref="J86:K86"/>
    <mergeCell ref="A64:B64"/>
    <mergeCell ref="D64:E64"/>
    <mergeCell ref="F64:G64"/>
    <mergeCell ref="A85:B85"/>
    <mergeCell ref="D85:E85"/>
    <mergeCell ref="F85:G85"/>
    <mergeCell ref="H85:I85"/>
    <mergeCell ref="A68:K68"/>
    <mergeCell ref="D69:E69"/>
    <mergeCell ref="F69:G69"/>
    <mergeCell ref="H69:I69"/>
    <mergeCell ref="J69:K69"/>
    <mergeCell ref="F21:G21"/>
    <mergeCell ref="H21:I21"/>
    <mergeCell ref="J21:K21"/>
    <mergeCell ref="A20:B20"/>
    <mergeCell ref="D20:E20"/>
    <mergeCell ref="F20:G20"/>
    <mergeCell ref="H20:I20"/>
    <mergeCell ref="A67:K67"/>
    <mergeCell ref="A1:K1"/>
    <mergeCell ref="A2:K2"/>
    <mergeCell ref="D3:E3"/>
    <mergeCell ref="F3:G3"/>
    <mergeCell ref="H3:I3"/>
    <mergeCell ref="J3:K3"/>
    <mergeCell ref="J20:K20"/>
    <mergeCell ref="A21:B21"/>
    <mergeCell ref="D21:E21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48" sqref="B48:C48"/>
    </sheetView>
  </sheetViews>
  <sheetFormatPr defaultColWidth="9.140625" defaultRowHeight="12.75"/>
  <cols>
    <col min="1" max="1" width="7.421875" style="4" customWidth="1"/>
    <col min="2" max="2" width="49.28125" style="4" bestFit="1" customWidth="1"/>
    <col min="3" max="3" width="10.8515625" style="4" customWidth="1"/>
    <col min="4" max="16384" width="9.140625" style="4" customWidth="1"/>
  </cols>
  <sheetData>
    <row r="1" spans="1:3" ht="12.75">
      <c r="A1" s="1"/>
      <c r="B1" s="2"/>
      <c r="C1" s="3"/>
    </row>
    <row r="2" spans="1:3" ht="18">
      <c r="A2" s="103" t="s">
        <v>97</v>
      </c>
      <c r="B2" s="104"/>
      <c r="C2" s="105"/>
    </row>
    <row r="3" spans="1:3" ht="16.5">
      <c r="A3" s="106" t="s">
        <v>98</v>
      </c>
      <c r="B3" s="107"/>
      <c r="C3" s="108"/>
    </row>
    <row r="4" spans="1:3" ht="12.75">
      <c r="A4" s="5"/>
      <c r="B4" s="6"/>
      <c r="C4" s="7"/>
    </row>
    <row r="5" spans="1:3" ht="12.75">
      <c r="A5" s="8" t="s">
        <v>81</v>
      </c>
      <c r="B5" s="9" t="s">
        <v>140</v>
      </c>
      <c r="C5" s="10" t="s">
        <v>99</v>
      </c>
    </row>
    <row r="6" spans="1:3" ht="12.75">
      <c r="A6" s="8" t="s">
        <v>100</v>
      </c>
      <c r="B6" s="9" t="s">
        <v>101</v>
      </c>
      <c r="C6" s="10" t="s">
        <v>102</v>
      </c>
    </row>
    <row r="7" spans="1:3" ht="12.75">
      <c r="A7" s="8" t="s">
        <v>86</v>
      </c>
      <c r="B7" s="11" t="s">
        <v>103</v>
      </c>
      <c r="C7" s="10"/>
    </row>
    <row r="8" spans="1:3" ht="12.75">
      <c r="A8" s="12">
        <v>1</v>
      </c>
      <c r="B8" s="11" t="s">
        <v>104</v>
      </c>
      <c r="C8" s="7"/>
    </row>
    <row r="9" spans="1:3" ht="12.75">
      <c r="A9" s="8" t="s">
        <v>105</v>
      </c>
      <c r="B9" s="11" t="s">
        <v>106</v>
      </c>
      <c r="C9" s="13">
        <v>0.012</v>
      </c>
    </row>
    <row r="10" spans="1:3" ht="12.75">
      <c r="A10" s="8" t="s">
        <v>107</v>
      </c>
      <c r="B10" s="11" t="s">
        <v>141</v>
      </c>
      <c r="C10" s="13">
        <f>C11+C12</f>
        <v>0.0973</v>
      </c>
    </row>
    <row r="11" spans="1:3" ht="12.75">
      <c r="A11" s="8" t="s">
        <v>142</v>
      </c>
      <c r="B11" s="11" t="s">
        <v>108</v>
      </c>
      <c r="C11" s="13">
        <v>0.035</v>
      </c>
    </row>
    <row r="12" spans="1:3" ht="12.75">
      <c r="A12" s="8" t="s">
        <v>143</v>
      </c>
      <c r="B12" s="11" t="s">
        <v>144</v>
      </c>
      <c r="C12" s="13">
        <v>0.0623</v>
      </c>
    </row>
    <row r="13" spans="1:3" ht="12.75">
      <c r="A13" s="8" t="s">
        <v>109</v>
      </c>
      <c r="B13" s="11" t="s">
        <v>110</v>
      </c>
      <c r="C13" s="13">
        <v>0.025</v>
      </c>
    </row>
    <row r="14" spans="1:3" ht="12.75">
      <c r="A14" s="8" t="s">
        <v>111</v>
      </c>
      <c r="B14" s="11" t="s">
        <v>112</v>
      </c>
      <c r="C14" s="13">
        <f>C15+C16+C17</f>
        <v>0.0865</v>
      </c>
    </row>
    <row r="15" spans="1:3" ht="12.75">
      <c r="A15" s="8" t="s">
        <v>113</v>
      </c>
      <c r="B15" s="11" t="s">
        <v>114</v>
      </c>
      <c r="C15" s="13" t="s">
        <v>115</v>
      </c>
    </row>
    <row r="16" spans="1:3" ht="12.75">
      <c r="A16" s="8" t="s">
        <v>116</v>
      </c>
      <c r="B16" s="11" t="s">
        <v>117</v>
      </c>
      <c r="C16" s="13">
        <v>0.05</v>
      </c>
    </row>
    <row r="17" spans="1:3" ht="12.75">
      <c r="A17" s="8" t="s">
        <v>118</v>
      </c>
      <c r="B17" s="11" t="s">
        <v>119</v>
      </c>
      <c r="C17" s="13">
        <v>0</v>
      </c>
    </row>
    <row r="18" spans="1:3" ht="12.75">
      <c r="A18" s="12">
        <v>2</v>
      </c>
      <c r="B18" s="11" t="s">
        <v>120</v>
      </c>
      <c r="C18" s="13"/>
    </row>
    <row r="19" spans="1:3" ht="12.75">
      <c r="A19" s="8" t="s">
        <v>121</v>
      </c>
      <c r="B19" s="11" t="s">
        <v>122</v>
      </c>
      <c r="C19" s="13">
        <v>0.06</v>
      </c>
    </row>
    <row r="20" spans="1:3" ht="12.75">
      <c r="A20" s="12">
        <v>3</v>
      </c>
      <c r="B20" s="11" t="s">
        <v>123</v>
      </c>
      <c r="C20" s="14">
        <f>((1+C9)*(1+C10)*(1+C13)*(1+C19)/(1-C14))-1</f>
        <v>0.3207696194854952</v>
      </c>
    </row>
    <row r="21" spans="1:3" ht="12.75">
      <c r="A21" s="5"/>
      <c r="B21" s="11" t="s">
        <v>124</v>
      </c>
      <c r="C21" s="15" t="s">
        <v>125</v>
      </c>
    </row>
    <row r="22" spans="1:3" ht="12.75">
      <c r="A22" s="8"/>
      <c r="B22" s="16" t="s">
        <v>126</v>
      </c>
      <c r="C22" s="17"/>
    </row>
    <row r="23" spans="1:3" ht="12.75">
      <c r="A23" s="18" t="s">
        <v>127</v>
      </c>
      <c r="B23" s="19"/>
      <c r="C23" s="17"/>
    </row>
    <row r="24" spans="1:3" ht="12.75">
      <c r="A24" s="18" t="s">
        <v>128</v>
      </c>
      <c r="B24" s="6"/>
      <c r="C24" s="7"/>
    </row>
    <row r="25" spans="1:3" ht="12.75">
      <c r="A25" s="18" t="s">
        <v>129</v>
      </c>
      <c r="B25" s="6"/>
      <c r="C25" s="7"/>
    </row>
    <row r="26" spans="1:3" ht="12.75">
      <c r="A26" s="18" t="s">
        <v>130</v>
      </c>
      <c r="B26" s="6"/>
      <c r="C26" s="7"/>
    </row>
    <row r="27" spans="1:3" ht="12.75">
      <c r="A27" s="18" t="s">
        <v>131</v>
      </c>
      <c r="B27" s="6"/>
      <c r="C27" s="7"/>
    </row>
    <row r="28" spans="1:3" ht="12.75">
      <c r="A28" s="18" t="s">
        <v>132</v>
      </c>
      <c r="B28" s="6"/>
      <c r="C28" s="7"/>
    </row>
    <row r="29" spans="1:3" ht="12.75">
      <c r="A29" s="20"/>
      <c r="B29" s="21"/>
      <c r="C29" s="22"/>
    </row>
  </sheetData>
  <sheetProtection/>
  <mergeCells count="2">
    <mergeCell ref="A2:C2"/>
    <mergeCell ref="A3:C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Karina de Miranda Tenório</dc:creator>
  <cp:keywords/>
  <dc:description/>
  <cp:lastModifiedBy>0796</cp:lastModifiedBy>
  <cp:lastPrinted>2017-07-13T17:33:47Z</cp:lastPrinted>
  <dcterms:created xsi:type="dcterms:W3CDTF">2002-12-03T16:19:39Z</dcterms:created>
  <dcterms:modified xsi:type="dcterms:W3CDTF">2017-08-28T13:24:00Z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INFRAERO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